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30\321000\長期保存\17：広域医療室\19：委託・補助金\スプリンクラー補助金\H30\040事業計画書依頼（国Ｈ３０予算分）\ＨＰ掲載\HP掲載データ（確定）\"/>
    </mc:Choice>
  </mc:AlternateContent>
  <bookViews>
    <workbookView xWindow="855" yWindow="90" windowWidth="19560" windowHeight="6675" tabRatio="921"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12-2スプリンクラー（個別計画書）見直し前" sheetId="26" state="hidden" r:id="rId16"/>
    <sheet name="13 南海トラフ（へき地医療拠点病院）" sheetId="43" state="hidden" r:id="rId17"/>
    <sheet name="13 南海トラフ（へき地診療所）" sheetId="42" state="hidden" r:id="rId18"/>
    <sheet name="14 院内感染" sheetId="41" state="hidden" r:id="rId19"/>
    <sheet name="管理用（このシートは削除しないでください）" sheetId="9" r:id="rId20"/>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5">'12-2スプリンクラー（個別計画書）見直し前'!$B$1:$BQ$41</definedName>
    <definedName name="_xlnm.Print_Area" localSheetId="16">'13 南海トラフ（へき地医療拠点病院）'!$A$1:$K$57</definedName>
    <definedName name="_xlnm.Print_Area" localSheetId="17">'13 南海トラフ（へき地診療所）'!$A$1:$K$62</definedName>
    <definedName name="_xlnm.Print_Area" localSheetId="18">'14 院内感染'!$A$1:$K$61</definedName>
    <definedName name="_xlnm.Print_Area" localSheetId="14">'2 スプリンクラー（個別計画書）'!$A$1:$K$54</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19">'管理用（このシートは削除しないでください）'!$A$1:$X$72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52511"/>
</workbook>
</file>

<file path=xl/calcChain.xml><?xml version="1.0" encoding="utf-8"?>
<calcChain xmlns="http://schemas.openxmlformats.org/spreadsheetml/2006/main">
  <c r="C48" i="45" l="1"/>
  <c r="G48" i="45" s="1"/>
  <c r="H42" i="45"/>
  <c r="E42" i="45"/>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C49" i="45" l="1"/>
  <c r="G49" i="45" s="1"/>
  <c r="E49" i="45"/>
  <c r="E44" i="45"/>
  <c r="J44" i="45" s="1"/>
  <c r="C44" i="45"/>
  <c r="A44" i="45"/>
  <c r="E43" i="45"/>
  <c r="H43" i="45" s="1"/>
  <c r="C43" i="45"/>
  <c r="A43" i="45"/>
  <c r="C42" i="45"/>
  <c r="A42" i="45"/>
  <c r="J42" i="45" l="1"/>
  <c r="J43" i="45"/>
  <c r="H44" i="45"/>
  <c r="K34" i="43" l="1"/>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R30" i="25"/>
  <c r="S30" i="25" s="1"/>
  <c r="U30" i="25" s="1"/>
  <c r="V30" i="25" s="1"/>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U14" i="25"/>
  <c r="V14" i="25" s="1"/>
  <c r="S14" i="25"/>
  <c r="R14" i="25"/>
  <c r="Q14" i="25"/>
  <c r="Q13" i="25"/>
  <c r="R13" i="25" s="1"/>
  <c r="S13" i="25" s="1"/>
  <c r="U13" i="25" s="1"/>
  <c r="V13" i="25" s="1"/>
  <c r="R12" i="25"/>
  <c r="S12" i="25" s="1"/>
  <c r="U12" i="25" s="1"/>
  <c r="V12" i="25" s="1"/>
  <c r="Q12" i="25"/>
  <c r="R11" i="25"/>
  <c r="S11" i="25" s="1"/>
  <c r="U11" i="25" s="1"/>
  <c r="V11" i="25" s="1"/>
  <c r="Q11" i="25"/>
  <c r="Q10" i="25"/>
  <c r="R10" i="25" s="1"/>
  <c r="S10" i="25" s="1"/>
  <c r="U10" i="25" s="1"/>
  <c r="V10" i="25" s="1"/>
  <c r="R9" i="25"/>
  <c r="S9" i="25" s="1"/>
  <c r="U9" i="25" s="1"/>
  <c r="V9" i="25" s="1"/>
  <c r="Q9" i="25"/>
  <c r="R8" i="25"/>
  <c r="S8" i="25" s="1"/>
  <c r="U8" i="25" s="1"/>
  <c r="V8" i="25" s="1"/>
  <c r="Q8" i="25"/>
  <c r="R7" i="25"/>
  <c r="S7" i="25" s="1"/>
  <c r="U7" i="25" s="1"/>
  <c r="V7" i="25" s="1"/>
  <c r="Q7" i="25"/>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「有床」又は「無床」を選択</t>
        </r>
      </text>
    </comment>
    <comment ref="G25" authorId="0" shapeId="0">
      <text>
        <r>
          <rPr>
            <sz val="9"/>
            <color indexed="81"/>
            <rFont val="ＭＳ Ｐゴシック"/>
            <family val="3"/>
            <charset val="128"/>
          </rPr>
          <t>助産所にあっては、
入所施設のベッド数</t>
        </r>
      </text>
    </comment>
    <comment ref="C26" authorId="0" shapeId="0">
      <text>
        <r>
          <rPr>
            <sz val="9"/>
            <color indexed="81"/>
            <rFont val="ＭＳ Ｐゴシック"/>
            <family val="3"/>
            <charset val="128"/>
          </rPr>
          <t>該当するものを選択</t>
        </r>
      </text>
    </comment>
    <comment ref="H42" authorId="0" shapeId="0">
      <text>
        <r>
          <rPr>
            <sz val="9"/>
            <color indexed="81"/>
            <rFont val="ＭＳ Ｐゴシック"/>
            <family val="3"/>
            <charset val="128"/>
          </rPr>
          <t>（B）の小数点第一位を四捨五入した額×基準単価＝（D）</t>
        </r>
      </text>
    </comment>
  </commentList>
</comments>
</file>

<file path=xl/comments15.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<sst xmlns="http://schemas.openxmlformats.org/spreadsheetml/2006/main" count="1826" uniqueCount="759">
  <si>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</si>
  <si>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</si>
  <si>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</si>
  <si>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</si>
  <si>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</si>
  <si>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</si>
  <si>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</si>
  <si>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</si>
  <si>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</si>
  <si>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</si>
  <si>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</si>
  <si>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</si>
  <si>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</si>
  <si>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</si>
  <si>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</si>
  <si>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</si>
  <si>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</si>
  <si>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</si>
  <si>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</si>
  <si>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</si>
  <si>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</si>
  <si>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</si>
  <si>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</si>
  <si>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</si>
  <si>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</si>
  <si>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</si>
  <si>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</si>
  <si>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</si>
  <si>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</si>
  <si>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</si>
  <si>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</si>
  <si>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</si>
  <si>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</si>
  <si>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</si>
  <si>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</si>
  <si>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</si>
  <si>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</si>
  <si>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</si>
  <si>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</si>
  <si>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</si>
  <si>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</si>
  <si>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</si>
  <si>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</si>
  <si>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</si>
  <si>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</si>
  <si>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</si>
  <si>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</si>
  <si>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</si>
  <si>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</si>
  <si>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</si>
  <si>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</si>
  <si>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</si>
  <si>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</si>
  <si>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</si>
  <si>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</si>
  <si>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</si>
  <si>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</si>
  <si>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</si>
  <si>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</si>
  <si>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</si>
  <si>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</si>
  <si>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</si>
  <si>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</si>
  <si>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</si>
  <si>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</si>
  <si>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</si>
  <si>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</si>
  <si>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</si>
  <si>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</si>
  <si>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</si>
  <si>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</si>
  <si>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</si>
  <si>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</si>
  <si>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</si>
  <si>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</si>
  <si>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</si>
  <si>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</si>
  <si>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</si>
  <si>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</si>
  <si>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</si>
  <si>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</si>
  <si>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</si>
  <si>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</si>
  <si>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</si>
  <si>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</si>
  <si>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</si>
  <si>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</si>
  <si>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</si>
  <si>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</si>
  <si>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</si>
  <si>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</si>
  <si>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</si>
  <si>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</si>
  <si>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</si>
  <si>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</si>
  <si>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</si>
  <si>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</si>
  <si>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</si>
  <si>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</si>
  <si>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</si>
  <si>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</si>
  <si>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</si>
  <si>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</si>
  <si>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</si>
  <si>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</si>
  <si>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</si>
  <si>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</si>
  <si>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</si>
  <si>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</si>
  <si>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</si>
  <si>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</si>
  <si>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</si>
  <si>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</si>
  <si>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</si>
  <si>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</si>
  <si>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</si>
  <si>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</si>
  <si>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</si>
  <si>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</si>
  <si>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</si>
  <si>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</si>
  <si>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</si>
  <si>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</si>
  <si>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</si>
  <si>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</si>
  <si>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</si>
  <si>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</si>
  <si>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</si>
  <si>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</si>
  <si>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</si>
  <si>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</si>
  <si>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</si>
  <si>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</si>
  <si>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</si>
  <si>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</si>
  <si>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</si>
  <si>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</si>
  <si>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</si>
  <si>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</si>
  <si>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</si>
  <si>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</si>
  <si>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</si>
  <si>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</si>
  <si>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</si>
  <si>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</si>
  <si>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</si>
  <si>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</si>
  <si>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</si>
  <si>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</si>
  <si>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</si>
  <si>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</si>
  <si>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</si>
  <si>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</si>
  <si>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</si>
  <si>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</si>
  <si>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</si>
  <si>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</si>
  <si>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</si>
  <si>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</si>
  <si>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</si>
  <si>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</si>
  <si>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</si>
  <si>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</si>
  <si>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</si>
  <si>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</si>
  <si>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</si>
  <si>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</si>
  <si>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</si>
  <si>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</si>
  <si>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</si>
  <si>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</si>
  <si>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</si>
  <si>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</si>
  <si>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</si>
  <si>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</si>
  <si>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</si>
  <si>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</si>
  <si>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</si>
  <si>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</si>
  <si>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</si>
  <si>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</si>
  <si>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</si>
  <si>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</si>
  <si>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</si>
  <si>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</si>
  <si>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</si>
  <si>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</si>
  <si>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</si>
  <si>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</si>
  <si>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</si>
  <si>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</si>
  <si>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</si>
  <si>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</si>
  <si>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</si>
  <si>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</si>
  <si>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</si>
  <si>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</si>
  <si>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</si>
  <si>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</si>
  <si>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</si>
  <si>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</si>
  <si>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</si>
  <si>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</si>
  <si>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</si>
  <si>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</si>
  <si>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</si>
  <si>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</si>
  <si>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</si>
  <si>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</si>
  <si>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</si>
  <si>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</si>
  <si>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</si>
  <si>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</si>
  <si>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</si>
  <si>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</si>
  <si>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</si>
  <si>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</si>
  <si>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</si>
  <si>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</si>
  <si>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</si>
  <si>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</si>
  <si>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</si>
  <si>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</si>
  <si>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</si>
  <si>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</si>
  <si>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</si>
  <si>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</si>
  <si>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</si>
  <si>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</si>
  <si>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</si>
  <si>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</si>
  <si>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</si>
  <si>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</si>
  <si>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</si>
  <si>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</si>
  <si>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</si>
  <si>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</si>
  <si>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</si>
  <si>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</si>
  <si>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</si>
  <si>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</si>
  <si>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</si>
  <si>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</si>
  <si>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</si>
  <si>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</si>
  <si>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</si>
  <si>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</si>
  <si>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</si>
  <si>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</si>
  <si>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</si>
  <si>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</si>
  <si>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</si>
  <si>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</si>
  <si>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</si>
  <si>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</si>
  <si>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</si>
  <si>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</si>
  <si>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</si>
  <si>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</si>
  <si>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</si>
  <si>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</si>
  <si>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</si>
  <si>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</si>
  <si>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</si>
  <si>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</si>
  <si>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</si>
  <si>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</si>
  <si>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</si>
  <si>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</si>
  <si>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</si>
  <si>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</si>
  <si>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</si>
  <si>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</si>
  <si>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</si>
  <si>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</si>
  <si>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</si>
  <si>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</si>
  <si>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</si>
  <si>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</si>
  <si>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</si>
  <si>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</si>
  <si>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</si>
  <si>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</si>
  <si>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</si>
  <si>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</si>
  <si>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</si>
  <si>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</si>
  <si>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</si>
  <si>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</si>
  <si>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</si>
  <si>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</si>
  <si>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</si>
  <si>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</si>
  <si>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</si>
  <si>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</si>
  <si>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</si>
  <si>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</si>
  <si>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</si>
  <si>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</si>
  <si>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</si>
  <si>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</si>
  <si>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</si>
  <si>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</si>
  <si>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</si>
  <si>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</si>
  <si>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</si>
  <si>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</si>
  <si>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</si>
  <si>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</si>
  <si>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</si>
  <si>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</si>
  <si>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</si>
  <si>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</si>
  <si>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</si>
  <si>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</si>
  <si>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</si>
  <si>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</si>
  <si>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</si>
  <si>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</si>
  <si>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</si>
  <si>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</si>
  <si>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</si>
  <si>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</si>
  <si>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</si>
  <si>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</si>
  <si>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</si>
  <si>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</si>
  <si>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</si>
  <si>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</si>
  <si>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</si>
  <si>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</si>
  <si>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</si>
  <si>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</si>
  <si>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</si>
  <si>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</si>
  <si>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</si>
  <si>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</si>
  <si>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</si>
  <si>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</si>
  <si>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</si>
  <si>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</si>
  <si>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</si>
  <si>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</si>
  <si>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</si>
  <si>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</si>
  <si>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</si>
  <si>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</si>
  <si>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</si>
  <si>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</si>
  <si>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</si>
  <si>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</si>
  <si>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</si>
  <si>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</si>
  <si>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</si>
  <si>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</si>
  <si>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</si>
  <si>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</si>
  <si>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</si>
  <si>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</si>
  <si>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</si>
  <si>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</si>
  <si>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</si>
  <si>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</si>
  <si>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</si>
  <si>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</si>
  <si>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</si>
  <si>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</si>
  <si>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</si>
  <si>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</si>
  <si>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</si>
  <si>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</si>
  <si>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</si>
  <si>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</si>
  <si>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</si>
  <si>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</si>
  <si>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</si>
  <si>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</si>
  <si>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</si>
  <si>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</si>
  <si>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</si>
  <si>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</si>
  <si>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</si>
  <si>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</si>
  <si>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</si>
  <si>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</si>
  <si>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</si>
  <si>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</si>
  <si>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</si>
  <si>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</si>
  <si>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</si>
  <si>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</si>
  <si>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</si>
  <si>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</si>
  <si>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</si>
  <si>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</si>
  <si>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</si>
  <si>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</si>
  <si>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</si>
  <si>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</si>
  <si>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</si>
  <si>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</si>
  <si>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</si>
  <si>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</si>
  <si>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</si>
  <si>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</si>
  <si>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</si>
  <si>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</si>
  <si>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</si>
  <si>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</si>
  <si>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</si>
  <si>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</si>
  <si>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</si>
  <si>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</si>
  <si>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</si>
  <si>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</si>
  <si>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</si>
  <si>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</si>
  <si>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</si>
  <si>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</si>
  <si>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</si>
  <si>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</si>
  <si>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</si>
  <si>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</si>
  <si>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</si>
  <si>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</si>
  <si>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</si>
  <si>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</si>
  <si>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</si>
  <si>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</si>
  <si>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</si>
  <si>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</si>
  <si>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</si>
  <si>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</si>
  <si>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</si>
  <si>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</si>
  <si>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</si>
  <si>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</si>
  <si>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</si>
  <si>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</si>
  <si>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</si>
  <si>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</si>
  <si>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</si>
  <si>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</si>
  <si>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</si>
  <si>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</si>
  <si>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</si>
  <si>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</si>
  <si>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</si>
  <si>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</si>
  <si>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</si>
  <si>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</si>
  <si>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</si>
  <si>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</si>
  <si>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</si>
  <si>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</si>
  <si>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</si>
  <si>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</si>
  <si>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</si>
  <si>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</si>
  <si>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</si>
  <si>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</si>
  <si>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</si>
  <si>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</si>
  <si>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</si>
  <si>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</si>
  <si>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</si>
  <si>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</si>
  <si>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</si>
  <si>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</si>
  <si>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</si>
  <si>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</si>
  <si>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</si>
  <si>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</si>
  <si>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</si>
  <si>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</si>
  <si>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</si>
  <si>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</si>
  <si>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</si>
  <si>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</si>
  <si>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</si>
  <si>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</si>
  <si>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</si>
  <si>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</si>
  <si>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</si>
  <si>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</si>
  <si>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</si>
  <si>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</si>
  <si>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</si>
  <si>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</si>
  <si>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</si>
  <si>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</si>
  <si>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</si>
  <si>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</si>
  <si>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</si>
  <si>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</si>
  <si>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</si>
  <si>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</si>
  <si>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</si>
  <si>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</si>
  <si>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</si>
  <si>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</si>
  <si>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</si>
  <si>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</si>
  <si>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</si>
  <si>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</si>
  <si>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</si>
  <si>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</si>
  <si>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</si>
  <si>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</si>
  <si>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</si>
  <si>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</si>
  <si>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</si>
  <si>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</si>
  <si>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</si>
  <si>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</si>
  <si>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</si>
  <si>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</si>
  <si>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</si>
  <si>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</si>
  <si>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</si>
  <si>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</si>
  <si>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</si>
  <si>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</si>
  <si>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</si>
  <si>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</si>
  <si>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</si>
  <si>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</si>
  <si>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</si>
  <si>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</si>
  <si>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</si>
  <si>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</si>
  <si>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</si>
  <si>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</si>
  <si>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</si>
  <si>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</si>
  <si>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</si>
  <si>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</si>
  <si>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</si>
  <si>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</si>
  <si>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</si>
  <si>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</si>
  <si>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</si>
  <si>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</si>
  <si>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</si>
  <si>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</si>
  <si>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</si>
  <si>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</si>
  <si>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</si>
  <si>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</si>
  <si>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</si>
  <si>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</si>
  <si>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</si>
  <si>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</si>
  <si>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</si>
  <si>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</si>
  <si>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</si>
  <si>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</si>
  <si>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</si>
  <si>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</si>
  <si>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</si>
  <si>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</si>
  <si>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</si>
  <si>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</si>
  <si>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</si>
  <si>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</si>
  <si>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</si>
  <si>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</si>
  <si>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</si>
  <si>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</si>
  <si>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</si>
  <si>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</si>
  <si>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</si>
  <si>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</si>
  <si>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</si>
  <si>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</si>
  <si>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</si>
  <si>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</si>
  <si>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</si>
  <si>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</si>
  <si>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</si>
  <si>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</si>
  <si>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</si>
  <si>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</si>
  <si>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</si>
  <si>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</si>
  <si>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</si>
  <si>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</si>
  <si>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</si>
  <si>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</si>
  <si>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</si>
  <si>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</si>
  <si>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</si>
  <si>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</si>
  <si>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</si>
  <si>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</si>
  <si>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</si>
  <si>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</si>
  <si>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</si>
  <si>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整備するスプリンクラー等</t>
    <rPh sb="0" eb="2">
      <t>セイビ</t>
    </rPh>
    <rPh sb="11" eb="12">
      <t>ナド</t>
    </rPh>
    <phoneticPr fontId="5"/>
  </si>
  <si>
    <t>対象経費の実支出額（円）</t>
    <rPh sb="0" eb="2">
      <t>タイショウ</t>
    </rPh>
    <rPh sb="2" eb="4">
      <t>ケイヒ</t>
    </rPh>
    <rPh sb="5" eb="6">
      <t>ジツ</t>
    </rPh>
    <rPh sb="6" eb="9">
      <t>シシュツガク</t>
    </rPh>
    <rPh sb="10" eb="11">
      <t>エン</t>
    </rPh>
    <phoneticPr fontId="5"/>
  </si>
  <si>
    <t>延べ床面積（㎡）</t>
    <rPh sb="0" eb="1">
      <t>ノ</t>
    </rPh>
    <rPh sb="2" eb="3">
      <t>ユカ</t>
    </rPh>
    <rPh sb="3" eb="5">
      <t>メンセキ</t>
    </rPh>
    <phoneticPr fontId="5"/>
  </si>
  <si>
    <t>整備面積（㎡）</t>
    <rPh sb="0" eb="2">
      <t>セイビ</t>
    </rPh>
    <rPh sb="2" eb="4">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</si>
  <si>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</si>
  <si>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</si>
  <si>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</si>
  <si>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</si>
  <si>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＜自動火災報知設備及び火災通報装置＞</t>
    <rPh sb="1" eb="3">
      <t>ジドウ</t>
    </rPh>
    <rPh sb="3" eb="5">
      <t>カサイ</t>
    </rPh>
    <rPh sb="5" eb="7">
      <t>ホウチ</t>
    </rPh>
    <rPh sb="7" eb="9">
      <t>セツビ</t>
    </rPh>
    <rPh sb="9" eb="10">
      <t>オヨ</t>
    </rPh>
    <rPh sb="11" eb="13">
      <t>カサイ</t>
    </rPh>
    <rPh sb="13" eb="15">
      <t>ツウホウ</t>
    </rPh>
    <rPh sb="15" eb="17">
      <t>ソウチ</t>
    </rPh>
    <phoneticPr fontId="5"/>
  </si>
  <si>
    <t>火災通報装置</t>
    <phoneticPr fontId="5"/>
  </si>
  <si>
    <t>自動火災報知設備</t>
    <phoneticPr fontId="5"/>
  </si>
  <si>
    <t>整備区分</t>
    <phoneticPr fontId="5"/>
  </si>
  <si>
    <t>－</t>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</si>
  <si>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</si>
  <si>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</si>
  <si>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火災通報装置の場合、選択</t>
    <rPh sb="0" eb="2">
      <t>カサイ</t>
    </rPh>
    <rPh sb="2" eb="4">
      <t>ツウホウ</t>
    </rPh>
    <rPh sb="4" eb="6">
      <t>ソウチ</t>
    </rPh>
    <rPh sb="7" eb="9">
      <t>バアイ</t>
    </rPh>
    <rPh sb="10" eb="12">
      <t>センタク</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</si>
  <si>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</si>
  <si>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病床数
（床）</t>
    <rPh sb="0" eb="3">
      <t>ビョウショウスウ</t>
    </rPh>
    <rPh sb="5" eb="6">
      <t>ユカ</t>
    </rPh>
    <phoneticPr fontId="5"/>
  </si>
  <si>
    <t>施設全体の病床数
（床）</t>
    <rPh sb="0" eb="2">
      <t>シセツ</t>
    </rPh>
    <rPh sb="2" eb="4">
      <t>ゼンタイ</t>
    </rPh>
    <rPh sb="5" eb="8">
      <t>ビョウショウスウ</t>
    </rPh>
    <rPh sb="10" eb="11">
      <t>ユカ</t>
    </rPh>
    <phoneticPr fontId="5"/>
  </si>
  <si>
    <t>３．補助申請額</t>
    <rPh sb="2" eb="4">
      <t>ホジョ</t>
    </rPh>
    <rPh sb="4" eb="7">
      <t>シンセイガク</t>
    </rPh>
    <phoneticPr fontId="5"/>
  </si>
  <si>
    <t>対象経費の実支出（予定）額 （円）</t>
    <rPh sb="0" eb="2">
      <t>タイショウ</t>
    </rPh>
    <rPh sb="2" eb="4">
      <t>ケイヒ</t>
    </rPh>
    <rPh sb="5" eb="6">
      <t>ジツ</t>
    </rPh>
    <rPh sb="9" eb="11">
      <t>ヨテイ</t>
    </rPh>
    <rPh sb="12" eb="13">
      <t>ガク</t>
    </rPh>
    <rPh sb="15" eb="16">
      <t>エン</t>
    </rPh>
    <phoneticPr fontId="5"/>
  </si>
  <si>
    <t>基準単価
（C)</t>
    <rPh sb="0" eb="2">
      <t>キジュン</t>
    </rPh>
    <rPh sb="2" eb="4">
      <t>タンカ</t>
    </rPh>
    <phoneticPr fontId="5"/>
  </si>
  <si>
    <t>実支出（予定）額 （円)
（Ａ）</t>
    <rPh sb="0" eb="1">
      <t>ジツ</t>
    </rPh>
    <rPh sb="1" eb="3">
      <t>シシュツ</t>
    </rPh>
    <rPh sb="4" eb="6">
      <t>ヨテイ</t>
    </rPh>
    <rPh sb="7" eb="8">
      <t>ガク</t>
    </rPh>
    <rPh sb="10" eb="11">
      <t>エン</t>
    </rPh>
    <phoneticPr fontId="5"/>
  </si>
  <si>
    <t>対象整備面積 （㎡)
（Ｂ）</t>
    <rPh sb="0" eb="2">
      <t>タイショウ</t>
    </rPh>
    <rPh sb="2" eb="4">
      <t>セイビ</t>
    </rPh>
    <rPh sb="4" eb="6">
      <t>メンセキ</t>
    </rPh>
    <phoneticPr fontId="5"/>
  </si>
  <si>
    <t>補助基準額 （円)
（Ｄ）=（Ｂ）×（Ｃ）</t>
    <rPh sb="0" eb="2">
      <t>ホジョ</t>
    </rPh>
    <rPh sb="2" eb="5">
      <t>キジュンガク</t>
    </rPh>
    <rPh sb="7" eb="8">
      <t>エン</t>
    </rPh>
    <phoneticPr fontId="5"/>
  </si>
  <si>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5"/>
  </si>
  <si>
    <t>施設名（棟名）</t>
    <phoneticPr fontId="5"/>
  </si>
  <si>
    <t>整備区分</t>
    <rPh sb="0" eb="2">
      <t>セイビ</t>
    </rPh>
    <rPh sb="2" eb="4">
      <t>クブン</t>
    </rPh>
    <phoneticPr fontId="5"/>
  </si>
  <si>
    <r>
      <rPr>
        <b/>
        <sz val="10"/>
        <rFont val="ＭＳ Ｐゴシック"/>
        <family val="3"/>
        <charset val="128"/>
      </rPr>
      <t>＜スプリンクラー＞</t>
    </r>
    <r>
      <rPr>
        <sz val="10"/>
        <rFont val="ＭＳ Ｐゴシック"/>
        <family val="3"/>
        <charset val="128"/>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5"/>
  </si>
  <si>
    <t>＜スプリンクラー＞</t>
    <phoneticPr fontId="5"/>
  </si>
  <si>
    <t>＜自動火災報知設備及び火災通報装置＞</t>
    <phoneticPr fontId="5"/>
  </si>
  <si>
    <t>補助基準額 （円）
（Ｂ）</t>
    <rPh sb="0" eb="2">
      <t>ホジョ</t>
    </rPh>
    <rPh sb="2" eb="5">
      <t>キジュンガク</t>
    </rPh>
    <rPh sb="7" eb="8">
      <t>エン</t>
    </rPh>
    <phoneticPr fontId="5"/>
  </si>
  <si>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</si>
  <si>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</si>
  <si>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</si>
  <si>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</si>
  <si>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</si>
  <si>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</si>
  <si>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</si>
  <si>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</si>
  <si>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</si>
  <si>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</si>
  <si>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</si>
  <si>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</si>
  <si>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</si>
  <si>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</si>
  <si>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</si>
  <si>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</si>
  <si>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</si>
  <si>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</si>
  <si>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</si>
  <si>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</si>
  <si>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</si>
  <si>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</si>
  <si>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</si>
  <si>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</si>
  <si>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</si>
  <si>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</si>
  <si>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</si>
  <si>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</si>
  <si>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</si>
  <si>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</si>
  <si>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</si>
  <si>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</si>
  <si>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</si>
  <si>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</si>
  <si>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</si>
  <si>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</si>
  <si>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</si>
  <si>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</si>
  <si>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</si>
  <si>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</si>
  <si>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</si>
  <si>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</si>
  <si>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</si>
  <si>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</si>
  <si>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</si>
  <si>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</si>
  <si>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</si>
  <si>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</si>
  <si>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</si>
  <si>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</si>
  <si>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</si>
  <si>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</si>
  <si>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</si>
  <si>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</si>
  <si>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</si>
  <si>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</si>
  <si>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</si>
  <si>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</si>
  <si>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</si>
  <si>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</si>
  <si>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</si>
  <si>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</si>
  <si>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</si>
  <si>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</si>
  <si>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</si>
  <si>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</si>
  <si>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</si>
  <si>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</si>
  <si>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</si>
  <si>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</si>
  <si>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</si>
  <si>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</si>
  <si>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</si>
  <si>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</si>
  <si>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</si>
  <si>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</si>
  <si>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</si>
  <si>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</si>
  <si>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</si>
  <si>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</si>
  <si>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</si>
  <si>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</si>
  <si>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</si>
  <si>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</si>
  <si>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</si>
  <si>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</si>
  <si>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</si>
  <si>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</si>
  <si>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</si>
  <si>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</si>
  <si>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</si>
  <si>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</si>
  <si>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</si>
  <si>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</si>
  <si>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</si>
  <si>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</si>
  <si>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</si>
  <si>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</si>
  <si>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</si>
  <si>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</si>
  <si>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</si>
  <si>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</si>
  <si>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</si>
  <si>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</si>
  <si>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</si>
  <si>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</si>
  <si>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</si>
  <si>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</si>
  <si>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</si>
  <si>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</si>
  <si>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</si>
  <si>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</si>
  <si>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</si>
  <si>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</si>
  <si>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</si>
  <si>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</si>
  <si>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</si>
  <si>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</si>
  <si>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</si>
  <si>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</si>
  <si>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</si>
  <si>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自動火災報知設備（※）</t>
    <phoneticPr fontId="5"/>
  </si>
  <si>
    <t>　（※）自動火災報知設備については、消防法施行令の一部を改正する政令等の運用について（通知）（平成26年3月28日消防予第118号）
　　　　４（２）に該当している施設が自動火災報知設備を整備する場合</t>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</si>
  <si>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</si>
  <si>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</si>
  <si>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</si>
  <si>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</si>
  <si>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</si>
  <si>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様式２（個表）</t>
    <rPh sb="0" eb="2">
      <t>ヨウシキ</t>
    </rPh>
    <rPh sb="4" eb="6">
      <t>コヒョウ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</si>
</sst>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7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shrinkToFit="1"/>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98" fontId="27" fillId="0" borderId="13" xfId="0" applyNumberFormat="1" applyFont="1" applyBorder="1" applyAlignment="1">
      <alignment horizontal="center" vertical="center" shrinkToFit="1"/>
    </xf>
    <xf numFmtId="199" fontId="27" fillId="0" borderId="13" xfId="0" applyNumberFormat="1" applyFont="1" applyBorder="1" applyAlignment="1">
      <alignment vertical="center" shrinkToFit="1"/>
    </xf>
    <xf numFmtId="179" fontId="12" fillId="0" borderId="0" xfId="2" applyNumberFormat="1">
      <alignment vertical="center"/>
    </xf>
    <xf numFmtId="0" fontId="52"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3"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8"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6"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8" fillId="0" borderId="0" xfId="0" applyFont="1" applyFill="1" applyAlignment="1">
      <alignment horizontal="center" vertical="center"/>
    </xf>
    <xf numFmtId="0" fontId="58"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8" fillId="7" borderId="0" xfId="0" applyFont="1" applyFill="1" applyAlignment="1">
      <alignment horizontal="center" vertical="center"/>
    </xf>
    <xf numFmtId="0" fontId="58"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5"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5"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9"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NumberFormat="1" applyFont="1" applyBorder="1" applyAlignment="1">
      <alignment vertical="center"/>
    </xf>
    <xf numFmtId="0" fontId="23" fillId="0" borderId="0" xfId="0" applyFont="1" applyAlignment="1">
      <alignment horizontal="center"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19" xfId="0" applyNumberFormat="1" applyFont="1" applyBorder="1" applyAlignment="1">
      <alignment vertical="center"/>
    </xf>
    <xf numFmtId="193" fontId="27" fillId="0" borderId="30" xfId="0" applyNumberFormat="1" applyFont="1" applyBorder="1" applyAlignment="1">
      <alignment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8" borderId="13" xfId="0" applyNumberFormat="1" applyFont="1" applyFill="1" applyBorder="1" applyAlignment="1">
      <alignment vertical="center" shrinkToFit="1"/>
    </xf>
    <xf numFmtId="193" fontId="27" fillId="8" borderId="12" xfId="0" applyNumberFormat="1" applyFont="1" applyFill="1" applyBorder="1" applyAlignment="1">
      <alignment vertical="center" shrinkToFit="1"/>
    </xf>
    <xf numFmtId="193" fontId="27" fillId="0" borderId="13" xfId="0" applyNumberFormat="1" applyFont="1" applyBorder="1" applyAlignment="1">
      <alignment vertical="center"/>
    </xf>
    <xf numFmtId="193" fontId="27" fillId="0" borderId="13" xfId="0" applyNumberFormat="1" applyFont="1" applyBorder="1" applyAlignment="1">
      <alignment horizontal="center" vertical="center"/>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198" fontId="27" fillId="0" borderId="13" xfId="0" applyNumberFormat="1" applyFont="1" applyBorder="1" applyAlignment="1">
      <alignment vertical="center" shrinkToFi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0" fontId="27" fillId="0" borderId="2" xfId="0" applyFont="1" applyBorder="1" applyAlignment="1">
      <alignment horizontal="center" vertical="center" wrapText="1"/>
    </xf>
    <xf numFmtId="0" fontId="27" fillId="6" borderId="12" xfId="0" applyFont="1" applyFill="1" applyBorder="1" applyAlignment="1">
      <alignment horizontal="center" vertical="center" wrapText="1" shrinkToFit="1"/>
    </xf>
    <xf numFmtId="0" fontId="27" fillId="6" borderId="64" xfId="0" applyFont="1" applyFill="1" applyBorder="1" applyAlignment="1">
      <alignment horizontal="center" vertical="center" wrapText="1" shrinkToFit="1"/>
    </xf>
    <xf numFmtId="198" fontId="27" fillId="8" borderId="13" xfId="0" applyNumberFormat="1" applyFont="1" applyFill="1" applyBorder="1" applyAlignment="1">
      <alignment vertical="center" shrinkToFit="1"/>
    </xf>
    <xf numFmtId="0" fontId="27" fillId="0" borderId="3"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7" fillId="8" borderId="13" xfId="0" applyFont="1" applyFill="1" applyBorder="1" applyAlignment="1">
      <alignment horizontal="center" vertical="center"/>
    </xf>
    <xf numFmtId="0" fontId="27" fillId="0" borderId="3" xfId="0" applyFont="1" applyBorder="1" applyAlignment="1">
      <alignment vertical="center" wrapText="1"/>
    </xf>
    <xf numFmtId="0" fontId="27" fillId="0" borderId="12" xfId="0" applyFont="1" applyBorder="1" applyAlignment="1">
      <alignment horizontal="center" vertical="center" wrapText="1" shrinkToFi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84667</xdr:colOff>
      <xdr:row>40</xdr:row>
      <xdr:rowOff>31749</xdr:rowOff>
    </xdr:from>
    <xdr:to>
      <xdr:col>11</xdr:col>
      <xdr:colOff>285750</xdr:colOff>
      <xdr:row>48</xdr:row>
      <xdr:rowOff>232834</xdr:rowOff>
    </xdr:to>
    <xdr:sp macro="" textlink="">
      <xdr:nvSpPr>
        <xdr:cNvPr id="2" name="右中かっこ 1"/>
        <xdr:cNvSpPr/>
      </xdr:nvSpPr>
      <xdr:spPr>
        <a:xfrm>
          <a:off x="8561917" y="8202082"/>
          <a:ext cx="201083" cy="248708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RowHeight="13.5" outlineLevelCol="1" x14ac:dyDescent="0.15"/>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x14ac:dyDescent="0.2">
      <c r="A1" s="62"/>
      <c r="B1" s="335" t="s">
        <v>632</v>
      </c>
    </row>
    <row r="2" spans="1:37" x14ac:dyDescent="0.15">
      <c r="A2" s="62"/>
      <c r="B2" s="1"/>
    </row>
    <row r="3" spans="1:37" s="2" customFormat="1" ht="27.75" customHeight="1" x14ac:dyDescent="0.25">
      <c r="B3" s="72" t="s">
        <v>757</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x14ac:dyDescent="0.15">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x14ac:dyDescent="0.15">
      <c r="A5" s="48" t="s">
        <v>14</v>
      </c>
      <c r="B5" s="14" t="s">
        <v>15</v>
      </c>
      <c r="C5" s="538" t="s">
        <v>39</v>
      </c>
      <c r="D5" s="539"/>
      <c r="E5" s="540" t="s">
        <v>16</v>
      </c>
      <c r="F5" s="541"/>
      <c r="G5" s="15" t="s">
        <v>17</v>
      </c>
      <c r="H5" s="16" t="s">
        <v>651</v>
      </c>
      <c r="I5" s="49" t="s">
        <v>40</v>
      </c>
      <c r="J5" s="16" t="s">
        <v>18</v>
      </c>
      <c r="K5" s="17" t="s">
        <v>41</v>
      </c>
      <c r="L5" s="18" t="s">
        <v>19</v>
      </c>
      <c r="M5" s="19" t="s">
        <v>20</v>
      </c>
      <c r="N5" s="18" t="s">
        <v>21</v>
      </c>
      <c r="O5" s="542" t="s">
        <v>22</v>
      </c>
      <c r="P5" s="543"/>
      <c r="Q5" s="544"/>
      <c r="R5" s="542" t="s">
        <v>23</v>
      </c>
      <c r="S5" s="543"/>
      <c r="T5" s="544"/>
      <c r="U5" s="18" t="s">
        <v>42</v>
      </c>
      <c r="V5" s="19" t="s">
        <v>24</v>
      </c>
      <c r="W5" s="19" t="s">
        <v>25</v>
      </c>
      <c r="X5" s="19" t="s">
        <v>26</v>
      </c>
      <c r="Y5" s="49" t="s">
        <v>27</v>
      </c>
      <c r="Z5" s="19" t="s">
        <v>28</v>
      </c>
      <c r="AA5" s="19" t="s">
        <v>29</v>
      </c>
      <c r="AB5" s="19" t="s">
        <v>30</v>
      </c>
      <c r="AC5" s="20" t="s">
        <v>31</v>
      </c>
      <c r="AD5" s="21"/>
      <c r="AE5" s="16" t="s">
        <v>32</v>
      </c>
    </row>
    <row r="6" spans="1:37" s="22" customFormat="1" ht="14.1" customHeight="1" x14ac:dyDescent="0.15">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x14ac:dyDescent="0.15">
      <c r="B7" s="32"/>
      <c r="C7" s="33"/>
      <c r="D7" s="33"/>
      <c r="E7" s="33"/>
      <c r="F7" s="33"/>
      <c r="G7" s="33"/>
      <c r="H7" s="34"/>
      <c r="I7" s="34"/>
      <c r="J7" s="35"/>
      <c r="K7" s="36"/>
      <c r="L7" s="37" t="s">
        <v>37</v>
      </c>
      <c r="M7" s="37" t="s">
        <v>37</v>
      </c>
      <c r="N7" s="37" t="s">
        <v>37</v>
      </c>
      <c r="O7" s="37" t="s">
        <v>38</v>
      </c>
      <c r="P7" s="37" t="s">
        <v>37</v>
      </c>
      <c r="Q7" s="37" t="s">
        <v>37</v>
      </c>
      <c r="R7" s="37" t="s">
        <v>640</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x14ac:dyDescent="0.15">
      <c r="B8" s="41"/>
      <c r="C8" s="43"/>
      <c r="D8" s="41"/>
      <c r="E8" s="43"/>
      <c r="F8" s="47"/>
      <c r="G8" s="41"/>
      <c r="H8" s="437"/>
      <c r="I8" s="438"/>
      <c r="J8" s="439"/>
      <c r="K8" s="440"/>
      <c r="L8" s="407"/>
      <c r="M8" s="407"/>
      <c r="N8" s="407" t="str">
        <f>IF(L8="","",L8-M8)</f>
        <v/>
      </c>
      <c r="O8" s="441"/>
      <c r="P8" s="407" t="str">
        <f>IF(Q8="","",IF(O8="","",Q8/O8))</f>
        <v/>
      </c>
      <c r="Q8" s="407"/>
      <c r="R8" s="441"/>
      <c r="S8" s="407"/>
      <c r="T8" s="407" t="str">
        <f>IF(S8="","",IF(R8="","",R8*S8))</f>
        <v/>
      </c>
      <c r="U8" s="408" t="str">
        <f>IF(T8="","",IF(Q8&gt;T8,T8,Q8))</f>
        <v/>
      </c>
      <c r="V8" s="528"/>
      <c r="W8" s="436" t="str">
        <f>IF(L8="","",IF(V8="-",MIN(N8,U8),IF(AG8="a",MIN(N8,U8,V8),IF(AG8="b",MIN(MIN(N8,U8)*AH8),V8))))</f>
        <v/>
      </c>
      <c r="X8" s="408" t="str">
        <f>IF(L8="","",ROUNDDOWN(IF(L8="","",IF(AI8="B",W8,IF(V8="-",W8*AJ8,W8*AK8))),-3))</f>
        <v/>
      </c>
      <c r="Y8" s="52"/>
      <c r="Z8" s="44"/>
      <c r="AA8" s="52"/>
      <c r="AB8" s="52"/>
      <c r="AC8" s="45"/>
      <c r="AD8" s="46"/>
      <c r="AE8" s="45"/>
      <c r="AG8" s="40" t="e">
        <f>VLOOKUP(H8,'管理用（このシートは削除しないでください）'!$H$25:$M$38,2,FALSE)</f>
        <v>#N/A</v>
      </c>
      <c r="AH8" s="427" t="e">
        <f>VLOOKUP(H8,'管理用（このシートは削除しないでください）'!$H$25:$M$38,3,FALSE)</f>
        <v>#N/A</v>
      </c>
      <c r="AI8" s="40" t="e">
        <f>VLOOKUP(H8,'管理用（このシートは削除しないでください）'!$H$25:$M$38,4,FALSE)</f>
        <v>#N/A</v>
      </c>
      <c r="AJ8" s="427" t="e">
        <f>VLOOKUP(H8,'管理用（このシートは削除しないでください）'!$H$25:$M$38,5,FALSE)</f>
        <v>#N/A</v>
      </c>
      <c r="AK8" s="427" t="e">
        <f>VLOOKUP(H8,'管理用（このシートは削除しないでください）'!$H$25:$M$38,6,FALSE)</f>
        <v>#N/A</v>
      </c>
    </row>
    <row r="9" spans="1:37" s="40" customFormat="1" ht="39.75" customHeight="1" x14ac:dyDescent="0.15">
      <c r="B9" s="41"/>
      <c r="C9" s="43"/>
      <c r="D9" s="41"/>
      <c r="E9" s="43"/>
      <c r="F9" s="47"/>
      <c r="G9" s="41"/>
      <c r="H9" s="437"/>
      <c r="I9" s="438"/>
      <c r="J9" s="439"/>
      <c r="K9" s="440"/>
      <c r="L9" s="407"/>
      <c r="M9" s="407"/>
      <c r="N9" s="407" t="str">
        <f t="shared" ref="N9:N15" si="0">IF(L9="","",L9-M9)</f>
        <v/>
      </c>
      <c r="O9" s="441"/>
      <c r="P9" s="407" t="str">
        <f t="shared" ref="P9:P15" si="1">IF(Q9="","",IF(O9="","",Q9/O9))</f>
        <v/>
      </c>
      <c r="Q9" s="407"/>
      <c r="R9" s="441"/>
      <c r="S9" s="407"/>
      <c r="T9" s="407" t="str">
        <f t="shared" ref="T9:T15" si="2">IF(S9="","",IF(R9="","",R9*S9))</f>
        <v/>
      </c>
      <c r="U9" s="407" t="str">
        <f t="shared" ref="U9:U15" si="3">IF(T9="","",IF(Q9&gt;T9,T9,Q9))</f>
        <v/>
      </c>
      <c r="V9" s="408"/>
      <c r="W9" s="436" t="str">
        <f t="shared" ref="W9:W27" si="4">IF(L9="","",IF(V9="-",MIN(N9,U9),IF(AG9="a",MIN(N9,U9,V9),IF(AG9="b",MIN(MIN(N9,U9)*AH9),V9))))</f>
        <v/>
      </c>
      <c r="X9" s="408" t="str">
        <f t="shared" ref="X9:X27" si="5">IF(L9="","",ROUNDDOWN(IF(L9="","",IF(AI9="B",W9,IF(V9="-",W9*AJ9,W9*AK9))),-3))</f>
        <v/>
      </c>
      <c r="Y9" s="52"/>
      <c r="Z9" s="44"/>
      <c r="AA9" s="52"/>
      <c r="AB9" s="52"/>
      <c r="AC9" s="45"/>
      <c r="AD9" s="46"/>
      <c r="AE9" s="45"/>
      <c r="AG9" s="40" t="e">
        <f>VLOOKUP(H9,'管理用（このシートは削除しないでください）'!$H$25:$M$38,2,FALSE)</f>
        <v>#N/A</v>
      </c>
      <c r="AH9" s="427" t="e">
        <f>VLOOKUP(H9,'管理用（このシートは削除しないでください）'!$H$25:$M$38,3,FALSE)</f>
        <v>#N/A</v>
      </c>
      <c r="AI9" s="40" t="e">
        <f>VLOOKUP(H9,'管理用（このシートは削除しないでください）'!$H$25:$M$38,4,FALSE)</f>
        <v>#N/A</v>
      </c>
      <c r="AJ9" s="427" t="e">
        <f>VLOOKUP(H9,'管理用（このシートは削除しないでください）'!$H$25:$M$38,5,FALSE)</f>
        <v>#N/A</v>
      </c>
      <c r="AK9" s="427" t="e">
        <f>VLOOKUP(H9,'管理用（このシートは削除しないでください）'!$H$25:$M$38,6,FALSE)</f>
        <v>#N/A</v>
      </c>
    </row>
    <row r="10" spans="1:37" s="40" customFormat="1" ht="39.75" customHeight="1" x14ac:dyDescent="0.15">
      <c r="B10" s="41"/>
      <c r="C10" s="42"/>
      <c r="D10" s="41"/>
      <c r="E10" s="43"/>
      <c r="F10" s="41"/>
      <c r="G10" s="41"/>
      <c r="H10" s="437"/>
      <c r="I10" s="438"/>
      <c r="J10" s="439"/>
      <c r="K10" s="440"/>
      <c r="L10" s="407"/>
      <c r="M10" s="407"/>
      <c r="N10" s="407" t="str">
        <f t="shared" si="0"/>
        <v/>
      </c>
      <c r="O10" s="441"/>
      <c r="P10" s="407" t="str">
        <f t="shared" si="1"/>
        <v/>
      </c>
      <c r="Q10" s="407"/>
      <c r="R10" s="441"/>
      <c r="S10" s="407"/>
      <c r="T10" s="407" t="str">
        <f t="shared" si="2"/>
        <v/>
      </c>
      <c r="U10" s="408" t="str">
        <f t="shared" si="3"/>
        <v/>
      </c>
      <c r="V10" s="408"/>
      <c r="W10" s="436" t="str">
        <f t="shared" si="4"/>
        <v/>
      </c>
      <c r="X10" s="408" t="str">
        <f t="shared" si="5"/>
        <v/>
      </c>
      <c r="Y10" s="52"/>
      <c r="Z10" s="44"/>
      <c r="AA10" s="52"/>
      <c r="AB10" s="52"/>
      <c r="AC10" s="45"/>
      <c r="AD10" s="46"/>
      <c r="AE10" s="45"/>
      <c r="AG10" s="40" t="e">
        <f>VLOOKUP(H10,'管理用（このシートは削除しないでください）'!$H$25:$M$38,2,FALSE)</f>
        <v>#N/A</v>
      </c>
      <c r="AH10" s="427" t="e">
        <f>VLOOKUP(H10,'管理用（このシートは削除しないでください）'!$H$25:$M$38,3,FALSE)</f>
        <v>#N/A</v>
      </c>
      <c r="AI10" s="40" t="e">
        <f>VLOOKUP(H10,'管理用（このシートは削除しないでください）'!$H$25:$M$38,4,FALSE)</f>
        <v>#N/A</v>
      </c>
      <c r="AJ10" s="427" t="e">
        <f>VLOOKUP(H10,'管理用（このシートは削除しないでください）'!$H$25:$M$38,5,FALSE)</f>
        <v>#N/A</v>
      </c>
      <c r="AK10" s="427" t="e">
        <f>VLOOKUP(H10,'管理用（このシートは削除しないでください）'!$H$25:$M$38,6,FALSE)</f>
        <v>#N/A</v>
      </c>
    </row>
    <row r="11" spans="1:37" s="40" customFormat="1" ht="39.75" customHeight="1" x14ac:dyDescent="0.15">
      <c r="B11" s="41"/>
      <c r="C11" s="43"/>
      <c r="D11" s="41"/>
      <c r="E11" s="43"/>
      <c r="F11" s="41"/>
      <c r="G11" s="41"/>
      <c r="H11" s="437"/>
      <c r="I11" s="438"/>
      <c r="J11" s="439"/>
      <c r="K11" s="440"/>
      <c r="L11" s="407"/>
      <c r="M11" s="407"/>
      <c r="N11" s="407" t="str">
        <f t="shared" si="0"/>
        <v/>
      </c>
      <c r="O11" s="441"/>
      <c r="P11" s="407" t="str">
        <f t="shared" si="1"/>
        <v/>
      </c>
      <c r="Q11" s="407"/>
      <c r="R11" s="441"/>
      <c r="S11" s="407"/>
      <c r="T11" s="407" t="str">
        <f t="shared" si="2"/>
        <v/>
      </c>
      <c r="U11" s="408" t="str">
        <f t="shared" si="3"/>
        <v/>
      </c>
      <c r="V11" s="408"/>
      <c r="W11" s="436" t="str">
        <f t="shared" si="4"/>
        <v/>
      </c>
      <c r="X11" s="408" t="str">
        <f t="shared" si="5"/>
        <v/>
      </c>
      <c r="Y11" s="52"/>
      <c r="Z11" s="44"/>
      <c r="AA11" s="52"/>
      <c r="AB11" s="52"/>
      <c r="AC11" s="45"/>
      <c r="AD11" s="46"/>
      <c r="AE11" s="45"/>
      <c r="AG11" s="40" t="e">
        <f>VLOOKUP(H11,'管理用（このシートは削除しないでください）'!$H$25:$M$38,2,FALSE)</f>
        <v>#N/A</v>
      </c>
      <c r="AH11" s="427" t="e">
        <f>VLOOKUP(H11,'管理用（このシートは削除しないでください）'!$H$25:$M$38,3,FALSE)</f>
        <v>#N/A</v>
      </c>
      <c r="AI11" s="40" t="e">
        <f>VLOOKUP(H11,'管理用（このシートは削除しないでください）'!$H$25:$M$38,4,FALSE)</f>
        <v>#N/A</v>
      </c>
      <c r="AJ11" s="427" t="e">
        <f>VLOOKUP(H11,'管理用（このシートは削除しないでください）'!$H$25:$M$38,5,FALSE)</f>
        <v>#N/A</v>
      </c>
      <c r="AK11" s="427" t="e">
        <f>VLOOKUP(H11,'管理用（このシートは削除しないでください）'!$H$25:$M$38,6,FALSE)</f>
        <v>#N/A</v>
      </c>
    </row>
    <row r="12" spans="1:37" s="40" customFormat="1" ht="39.75" customHeight="1" x14ac:dyDescent="0.15">
      <c r="B12" s="41"/>
      <c r="C12" s="43"/>
      <c r="D12" s="41"/>
      <c r="E12" s="43"/>
      <c r="F12" s="47"/>
      <c r="G12" s="41"/>
      <c r="H12" s="437"/>
      <c r="I12" s="438"/>
      <c r="J12" s="439"/>
      <c r="K12" s="440"/>
      <c r="L12" s="407"/>
      <c r="M12" s="407"/>
      <c r="N12" s="407" t="str">
        <f t="shared" si="0"/>
        <v/>
      </c>
      <c r="O12" s="441"/>
      <c r="P12" s="407" t="str">
        <f t="shared" si="1"/>
        <v/>
      </c>
      <c r="Q12" s="407"/>
      <c r="R12" s="441"/>
      <c r="S12" s="407"/>
      <c r="T12" s="407" t="str">
        <f t="shared" si="2"/>
        <v/>
      </c>
      <c r="U12" s="408" t="str">
        <f t="shared" si="3"/>
        <v/>
      </c>
      <c r="V12" s="408"/>
      <c r="W12" s="436" t="str">
        <f t="shared" si="4"/>
        <v/>
      </c>
      <c r="X12" s="408" t="str">
        <f t="shared" si="5"/>
        <v/>
      </c>
      <c r="Y12" s="52"/>
      <c r="Z12" s="44"/>
      <c r="AA12" s="71"/>
      <c r="AB12" s="52"/>
      <c r="AC12" s="45"/>
      <c r="AD12" s="46"/>
      <c r="AE12" s="45"/>
      <c r="AG12" s="40" t="e">
        <f>VLOOKUP(H12,'管理用（このシートは削除しないでください）'!$H$25:$M$38,2,FALSE)</f>
        <v>#N/A</v>
      </c>
      <c r="AH12" s="427" t="e">
        <f>VLOOKUP(H12,'管理用（このシートは削除しないでください）'!$H$25:$M$38,3,FALSE)</f>
        <v>#N/A</v>
      </c>
      <c r="AI12" s="40" t="e">
        <f>VLOOKUP(H12,'管理用（このシートは削除しないでください）'!$H$25:$M$38,4,FALSE)</f>
        <v>#N/A</v>
      </c>
      <c r="AJ12" s="427" t="e">
        <f>VLOOKUP(H12,'管理用（このシートは削除しないでください）'!$H$25:$M$38,5,FALSE)</f>
        <v>#N/A</v>
      </c>
      <c r="AK12" s="427" t="e">
        <f>VLOOKUP(H12,'管理用（このシートは削除しないでください）'!$H$25:$M$38,6,FALSE)</f>
        <v>#N/A</v>
      </c>
    </row>
    <row r="13" spans="1:37" s="40" customFormat="1" ht="39.75" customHeight="1" x14ac:dyDescent="0.15">
      <c r="B13" s="41"/>
      <c r="C13" s="43"/>
      <c r="D13" s="41"/>
      <c r="E13" s="43"/>
      <c r="F13" s="41"/>
      <c r="G13" s="41"/>
      <c r="H13" s="437"/>
      <c r="I13" s="438"/>
      <c r="J13" s="439"/>
      <c r="K13" s="440"/>
      <c r="L13" s="407"/>
      <c r="M13" s="407"/>
      <c r="N13" s="407" t="str">
        <f t="shared" si="0"/>
        <v/>
      </c>
      <c r="O13" s="441"/>
      <c r="P13" s="407" t="str">
        <f t="shared" si="1"/>
        <v/>
      </c>
      <c r="Q13" s="407"/>
      <c r="R13" s="441"/>
      <c r="S13" s="407"/>
      <c r="T13" s="407" t="str">
        <f t="shared" si="2"/>
        <v/>
      </c>
      <c r="U13" s="408" t="str">
        <f t="shared" si="3"/>
        <v/>
      </c>
      <c r="V13" s="408"/>
      <c r="W13" s="436" t="str">
        <f t="shared" si="4"/>
        <v/>
      </c>
      <c r="X13" s="408" t="str">
        <f t="shared" si="5"/>
        <v/>
      </c>
      <c r="Y13" s="52"/>
      <c r="Z13" s="44"/>
      <c r="AA13" s="52"/>
      <c r="AB13" s="52"/>
      <c r="AC13" s="45"/>
      <c r="AD13" s="46"/>
      <c r="AE13" s="45"/>
      <c r="AG13" s="40" t="e">
        <f>VLOOKUP(H13,'管理用（このシートは削除しないでください）'!$H$25:$M$38,2,FALSE)</f>
        <v>#N/A</v>
      </c>
      <c r="AH13" s="427" t="e">
        <f>VLOOKUP(H13,'管理用（このシートは削除しないでください）'!$H$25:$M$38,3,FALSE)</f>
        <v>#N/A</v>
      </c>
      <c r="AI13" s="40" t="e">
        <f>VLOOKUP(H13,'管理用（このシートは削除しないでください）'!$H$25:$M$38,4,FALSE)</f>
        <v>#N/A</v>
      </c>
      <c r="AJ13" s="427" t="e">
        <f>VLOOKUP(H13,'管理用（このシートは削除しないでください）'!$H$25:$M$38,5,FALSE)</f>
        <v>#N/A</v>
      </c>
      <c r="AK13" s="427" t="e">
        <f>VLOOKUP(H13,'管理用（このシートは削除しないでください）'!$H$25:$M$38,6,FALSE)</f>
        <v>#N/A</v>
      </c>
    </row>
    <row r="14" spans="1:37" s="40" customFormat="1" ht="39.75" customHeight="1" x14ac:dyDescent="0.15">
      <c r="B14" s="41"/>
      <c r="C14" s="43"/>
      <c r="D14" s="41"/>
      <c r="E14" s="43"/>
      <c r="F14" s="47"/>
      <c r="G14" s="41"/>
      <c r="H14" s="437"/>
      <c r="I14" s="438"/>
      <c r="J14" s="439"/>
      <c r="K14" s="440"/>
      <c r="L14" s="407"/>
      <c r="M14" s="407"/>
      <c r="N14" s="407" t="str">
        <f t="shared" si="0"/>
        <v/>
      </c>
      <c r="O14" s="441"/>
      <c r="P14" s="407" t="str">
        <f t="shared" si="1"/>
        <v/>
      </c>
      <c r="Q14" s="407"/>
      <c r="R14" s="441"/>
      <c r="S14" s="407"/>
      <c r="T14" s="407" t="str">
        <f t="shared" si="2"/>
        <v/>
      </c>
      <c r="U14" s="408" t="str">
        <f t="shared" si="3"/>
        <v/>
      </c>
      <c r="V14" s="408"/>
      <c r="W14" s="436" t="str">
        <f t="shared" si="4"/>
        <v/>
      </c>
      <c r="X14" s="408" t="str">
        <f t="shared" si="5"/>
        <v/>
      </c>
      <c r="Y14" s="52"/>
      <c r="Z14" s="44"/>
      <c r="AA14" s="52"/>
      <c r="AB14" s="52"/>
      <c r="AC14" s="45"/>
      <c r="AD14" s="46"/>
      <c r="AE14" s="45"/>
      <c r="AG14" s="40" t="e">
        <f>VLOOKUP(H14,'管理用（このシートは削除しないでください）'!$H$25:$M$38,2,FALSE)</f>
        <v>#N/A</v>
      </c>
      <c r="AH14" s="427" t="e">
        <f>VLOOKUP(H14,'管理用（このシートは削除しないでください）'!$H$25:$M$38,3,FALSE)</f>
        <v>#N/A</v>
      </c>
      <c r="AI14" s="40" t="e">
        <f>VLOOKUP(H14,'管理用（このシートは削除しないでください）'!$H$25:$M$38,4,FALSE)</f>
        <v>#N/A</v>
      </c>
      <c r="AJ14" s="427" t="e">
        <f>VLOOKUP(H14,'管理用（このシートは削除しないでください）'!$H$25:$M$38,5,FALSE)</f>
        <v>#N/A</v>
      </c>
      <c r="AK14" s="427" t="e">
        <f>VLOOKUP(H14,'管理用（このシートは削除しないでください）'!$H$25:$M$38,6,FALSE)</f>
        <v>#N/A</v>
      </c>
    </row>
    <row r="15" spans="1:37" s="40" customFormat="1" ht="39.75" hidden="1" customHeight="1" x14ac:dyDescent="0.15">
      <c r="B15" s="41"/>
      <c r="C15" s="43"/>
      <c r="D15" s="41"/>
      <c r="E15" s="529"/>
      <c r="F15" s="530"/>
      <c r="G15" s="41"/>
      <c r="H15" s="437"/>
      <c r="I15" s="438"/>
      <c r="J15" s="439"/>
      <c r="K15" s="440"/>
      <c r="L15" s="407"/>
      <c r="M15" s="407"/>
      <c r="N15" s="407" t="str">
        <f t="shared" si="0"/>
        <v/>
      </c>
      <c r="O15" s="441"/>
      <c r="P15" s="407" t="str">
        <f t="shared" si="1"/>
        <v/>
      </c>
      <c r="Q15" s="407"/>
      <c r="R15" s="441"/>
      <c r="S15" s="407"/>
      <c r="T15" s="407" t="str">
        <f t="shared" si="2"/>
        <v/>
      </c>
      <c r="U15" s="408" t="str">
        <f t="shared" si="3"/>
        <v/>
      </c>
      <c r="V15" s="408"/>
      <c r="W15" s="436" t="str">
        <f t="shared" si="4"/>
        <v/>
      </c>
      <c r="X15" s="408" t="str">
        <f t="shared" si="5"/>
        <v/>
      </c>
      <c r="Y15" s="52"/>
      <c r="Z15" s="44"/>
      <c r="AA15" s="52"/>
      <c r="AB15" s="52"/>
      <c r="AC15" s="45"/>
      <c r="AD15" s="46"/>
      <c r="AE15" s="45"/>
      <c r="AG15" s="40" t="e">
        <f>VLOOKUP(H15,'管理用（このシートは削除しないでください）'!$H$25:$M$38,2,FALSE)</f>
        <v>#N/A</v>
      </c>
      <c r="AH15" s="427" t="e">
        <f>VLOOKUP(H15,'管理用（このシートは削除しないでください）'!$H$25:$M$38,3,FALSE)</f>
        <v>#N/A</v>
      </c>
      <c r="AI15" s="40" t="e">
        <f>VLOOKUP(H15,'管理用（このシートは削除しないでください）'!$H$25:$M$38,4,FALSE)</f>
        <v>#N/A</v>
      </c>
      <c r="AJ15" s="427" t="e">
        <f>VLOOKUP(H15,'管理用（このシートは削除しないでください）'!$H$25:$M$38,5,FALSE)</f>
        <v>#N/A</v>
      </c>
      <c r="AK15" s="427" t="e">
        <f>VLOOKUP(H15,'管理用（このシートは削除しないでください）'!$H$25:$M$38,6,FALSE)</f>
        <v>#N/A</v>
      </c>
    </row>
    <row r="16" spans="1:37" s="40" customFormat="1" ht="39.75" hidden="1" customHeight="1" x14ac:dyDescent="0.15">
      <c r="B16" s="41"/>
      <c r="C16" s="43"/>
      <c r="D16" s="41"/>
      <c r="E16" s="529"/>
      <c r="F16" s="530"/>
      <c r="G16" s="41"/>
      <c r="H16" s="437"/>
      <c r="I16" s="438"/>
      <c r="J16" s="439"/>
      <c r="K16" s="440"/>
      <c r="L16" s="407"/>
      <c r="M16" s="407"/>
      <c r="N16" s="407" t="str">
        <f t="shared" ref="N16:N27" si="6">IF(L16="","",L16-M16)</f>
        <v/>
      </c>
      <c r="O16" s="441"/>
      <c r="P16" s="407" t="str">
        <f t="shared" ref="P16:P27" si="7">IF(Q16="","",IF(O16="","",Q16/O16))</f>
        <v/>
      </c>
      <c r="Q16" s="407"/>
      <c r="R16" s="441"/>
      <c r="S16" s="407"/>
      <c r="T16" s="407" t="str">
        <f t="shared" ref="T16:T27" si="8">IF(S16="","",IF(R16="","",R16*S16))</f>
        <v/>
      </c>
      <c r="U16" s="408" t="str">
        <f t="shared" ref="U16:U27" si="9">IF(T16="","",IF(Q16&gt;T16,T16,Q16))</f>
        <v/>
      </c>
      <c r="V16" s="408"/>
      <c r="W16" s="436" t="str">
        <f t="shared" si="4"/>
        <v/>
      </c>
      <c r="X16" s="408" t="str">
        <f t="shared" si="5"/>
        <v/>
      </c>
      <c r="Y16" s="52"/>
      <c r="Z16" s="44"/>
      <c r="AA16" s="52"/>
      <c r="AB16" s="52"/>
      <c r="AC16" s="45"/>
      <c r="AD16" s="46"/>
      <c r="AE16" s="45"/>
      <c r="AG16" s="40" t="e">
        <f>VLOOKUP(H16,'管理用（このシートは削除しないでください）'!$H$25:$M$38,2,FALSE)</f>
        <v>#N/A</v>
      </c>
      <c r="AH16" s="427" t="e">
        <f>VLOOKUP(H16,'管理用（このシートは削除しないでください）'!$H$25:$M$38,3,FALSE)</f>
        <v>#N/A</v>
      </c>
      <c r="AI16" s="40" t="e">
        <f>VLOOKUP(H16,'管理用（このシートは削除しないでください）'!$H$25:$M$38,4,FALSE)</f>
        <v>#N/A</v>
      </c>
      <c r="AJ16" s="427" t="e">
        <f>VLOOKUP(H16,'管理用（このシートは削除しないでください）'!$H$25:$M$38,5,FALSE)</f>
        <v>#N/A</v>
      </c>
      <c r="AK16" s="427" t="e">
        <f>VLOOKUP(H16,'管理用（このシートは削除しないでください）'!$H$25:$M$38,6,FALSE)</f>
        <v>#N/A</v>
      </c>
    </row>
    <row r="17" spans="2:37" s="40" customFormat="1" ht="39.75" hidden="1" customHeight="1" x14ac:dyDescent="0.15">
      <c r="B17" s="41"/>
      <c r="C17" s="43"/>
      <c r="D17" s="41"/>
      <c r="E17" s="529"/>
      <c r="F17" s="530"/>
      <c r="G17" s="41"/>
      <c r="H17" s="437"/>
      <c r="I17" s="438"/>
      <c r="J17" s="439"/>
      <c r="K17" s="440"/>
      <c r="L17" s="407"/>
      <c r="M17" s="407"/>
      <c r="N17" s="407" t="str">
        <f t="shared" si="6"/>
        <v/>
      </c>
      <c r="O17" s="441"/>
      <c r="P17" s="407" t="str">
        <f t="shared" si="7"/>
        <v/>
      </c>
      <c r="Q17" s="407"/>
      <c r="R17" s="441"/>
      <c r="S17" s="407"/>
      <c r="T17" s="407" t="str">
        <f t="shared" si="8"/>
        <v/>
      </c>
      <c r="U17" s="408" t="str">
        <f t="shared" si="9"/>
        <v/>
      </c>
      <c r="V17" s="408"/>
      <c r="W17" s="436" t="str">
        <f t="shared" si="4"/>
        <v/>
      </c>
      <c r="X17" s="408" t="str">
        <f t="shared" si="5"/>
        <v/>
      </c>
      <c r="Y17" s="52"/>
      <c r="Z17" s="44"/>
      <c r="AA17" s="52"/>
      <c r="AB17" s="52"/>
      <c r="AC17" s="45"/>
      <c r="AD17" s="46"/>
      <c r="AE17" s="45"/>
      <c r="AG17" s="40" t="e">
        <f>VLOOKUP(H17,'管理用（このシートは削除しないでください）'!$H$25:$M$38,2,FALSE)</f>
        <v>#N/A</v>
      </c>
      <c r="AH17" s="427" t="e">
        <f>VLOOKUP(H17,'管理用（このシートは削除しないでください）'!$H$25:$M$38,3,FALSE)</f>
        <v>#N/A</v>
      </c>
      <c r="AI17" s="40" t="e">
        <f>VLOOKUP(H17,'管理用（このシートは削除しないでください）'!$H$25:$M$38,4,FALSE)</f>
        <v>#N/A</v>
      </c>
      <c r="AJ17" s="427" t="e">
        <f>VLOOKUP(H17,'管理用（このシートは削除しないでください）'!$H$25:$M$38,5,FALSE)</f>
        <v>#N/A</v>
      </c>
      <c r="AK17" s="427" t="e">
        <f>VLOOKUP(H17,'管理用（このシートは削除しないでください）'!$H$25:$M$38,6,FALSE)</f>
        <v>#N/A</v>
      </c>
    </row>
    <row r="18" spans="2:37" s="40" customFormat="1" ht="39.75" hidden="1" customHeight="1" x14ac:dyDescent="0.15">
      <c r="B18" s="41"/>
      <c r="C18" s="43"/>
      <c r="D18" s="41"/>
      <c r="E18" s="529"/>
      <c r="F18" s="530"/>
      <c r="G18" s="41"/>
      <c r="H18" s="437"/>
      <c r="I18" s="438"/>
      <c r="J18" s="439"/>
      <c r="K18" s="440"/>
      <c r="L18" s="407"/>
      <c r="M18" s="407"/>
      <c r="N18" s="407" t="str">
        <f t="shared" si="6"/>
        <v/>
      </c>
      <c r="O18" s="441"/>
      <c r="P18" s="407" t="str">
        <f t="shared" si="7"/>
        <v/>
      </c>
      <c r="Q18" s="407"/>
      <c r="R18" s="441"/>
      <c r="S18" s="407"/>
      <c r="T18" s="407" t="str">
        <f t="shared" si="8"/>
        <v/>
      </c>
      <c r="U18" s="408" t="str">
        <f t="shared" si="9"/>
        <v/>
      </c>
      <c r="V18" s="408"/>
      <c r="W18" s="436" t="str">
        <f t="shared" si="4"/>
        <v/>
      </c>
      <c r="X18" s="408" t="str">
        <f t="shared" si="5"/>
        <v/>
      </c>
      <c r="Y18" s="52"/>
      <c r="Z18" s="44"/>
      <c r="AA18" s="52"/>
      <c r="AB18" s="52"/>
      <c r="AC18" s="45"/>
      <c r="AD18" s="46"/>
      <c r="AE18" s="45"/>
      <c r="AG18" s="40" t="e">
        <f>VLOOKUP(H18,'管理用（このシートは削除しないでください）'!$H$25:$M$38,2,FALSE)</f>
        <v>#N/A</v>
      </c>
      <c r="AH18" s="427" t="e">
        <f>VLOOKUP(H18,'管理用（このシートは削除しないでください）'!$H$25:$M$38,3,FALSE)</f>
        <v>#N/A</v>
      </c>
      <c r="AI18" s="40" t="e">
        <f>VLOOKUP(H18,'管理用（このシートは削除しないでください）'!$H$25:$M$38,4,FALSE)</f>
        <v>#N/A</v>
      </c>
      <c r="AJ18" s="427" t="e">
        <f>VLOOKUP(H18,'管理用（このシートは削除しないでください）'!$H$25:$M$38,5,FALSE)</f>
        <v>#N/A</v>
      </c>
      <c r="AK18" s="427" t="e">
        <f>VLOOKUP(H18,'管理用（このシートは削除しないでください）'!$H$25:$M$38,6,FALSE)</f>
        <v>#N/A</v>
      </c>
    </row>
    <row r="19" spans="2:37" s="40" customFormat="1" ht="39.75" hidden="1" customHeight="1" x14ac:dyDescent="0.15">
      <c r="B19" s="41"/>
      <c r="C19" s="43"/>
      <c r="D19" s="41"/>
      <c r="E19" s="529"/>
      <c r="F19" s="530"/>
      <c r="G19" s="41"/>
      <c r="H19" s="437"/>
      <c r="I19" s="438"/>
      <c r="J19" s="439"/>
      <c r="K19" s="440"/>
      <c r="L19" s="407"/>
      <c r="M19" s="407"/>
      <c r="N19" s="407" t="str">
        <f t="shared" si="6"/>
        <v/>
      </c>
      <c r="O19" s="441"/>
      <c r="P19" s="407" t="str">
        <f t="shared" si="7"/>
        <v/>
      </c>
      <c r="Q19" s="407"/>
      <c r="R19" s="441"/>
      <c r="S19" s="407"/>
      <c r="T19" s="407" t="str">
        <f t="shared" si="8"/>
        <v/>
      </c>
      <c r="U19" s="408" t="str">
        <f t="shared" si="9"/>
        <v/>
      </c>
      <c r="V19" s="408"/>
      <c r="W19" s="436" t="str">
        <f t="shared" si="4"/>
        <v/>
      </c>
      <c r="X19" s="408" t="str">
        <f t="shared" si="5"/>
        <v/>
      </c>
      <c r="Y19" s="52"/>
      <c r="Z19" s="44"/>
      <c r="AA19" s="52"/>
      <c r="AB19" s="52"/>
      <c r="AC19" s="45"/>
      <c r="AD19" s="46"/>
      <c r="AE19" s="45"/>
      <c r="AG19" s="40" t="e">
        <f>VLOOKUP(H19,'管理用（このシートは削除しないでください）'!$H$25:$M$38,2,FALSE)</f>
        <v>#N/A</v>
      </c>
      <c r="AH19" s="427" t="e">
        <f>VLOOKUP(H19,'管理用（このシートは削除しないでください）'!$H$25:$M$38,3,FALSE)</f>
        <v>#N/A</v>
      </c>
      <c r="AI19" s="40" t="e">
        <f>VLOOKUP(H19,'管理用（このシートは削除しないでください）'!$H$25:$M$38,4,FALSE)</f>
        <v>#N/A</v>
      </c>
      <c r="AJ19" s="427" t="e">
        <f>VLOOKUP(H19,'管理用（このシートは削除しないでください）'!$H$25:$M$38,5,FALSE)</f>
        <v>#N/A</v>
      </c>
      <c r="AK19" s="427" t="e">
        <f>VLOOKUP(H19,'管理用（このシートは削除しないでください）'!$H$25:$M$38,6,FALSE)</f>
        <v>#N/A</v>
      </c>
    </row>
    <row r="20" spans="2:37" s="40" customFormat="1" ht="39.75" hidden="1" customHeight="1" x14ac:dyDescent="0.15">
      <c r="B20" s="41"/>
      <c r="C20" s="43"/>
      <c r="D20" s="41"/>
      <c r="E20" s="529"/>
      <c r="F20" s="530"/>
      <c r="G20" s="41"/>
      <c r="H20" s="437"/>
      <c r="I20" s="438"/>
      <c r="J20" s="439"/>
      <c r="K20" s="440"/>
      <c r="L20" s="407"/>
      <c r="M20" s="407"/>
      <c r="N20" s="407" t="str">
        <f t="shared" si="6"/>
        <v/>
      </c>
      <c r="O20" s="441"/>
      <c r="P20" s="407" t="str">
        <f t="shared" si="7"/>
        <v/>
      </c>
      <c r="Q20" s="407"/>
      <c r="R20" s="441"/>
      <c r="S20" s="407"/>
      <c r="T20" s="407" t="str">
        <f t="shared" si="8"/>
        <v/>
      </c>
      <c r="U20" s="408" t="str">
        <f t="shared" si="9"/>
        <v/>
      </c>
      <c r="V20" s="408"/>
      <c r="W20" s="436" t="str">
        <f t="shared" si="4"/>
        <v/>
      </c>
      <c r="X20" s="408" t="str">
        <f t="shared" si="5"/>
        <v/>
      </c>
      <c r="Y20" s="52"/>
      <c r="Z20" s="44"/>
      <c r="AA20" s="52"/>
      <c r="AB20" s="52"/>
      <c r="AC20" s="45"/>
      <c r="AD20" s="46"/>
      <c r="AE20" s="45"/>
      <c r="AG20" s="40" t="e">
        <f>VLOOKUP(H20,'管理用（このシートは削除しないでください）'!$H$25:$M$38,2,FALSE)</f>
        <v>#N/A</v>
      </c>
      <c r="AH20" s="427" t="e">
        <f>VLOOKUP(H20,'管理用（このシートは削除しないでください）'!$H$25:$M$38,3,FALSE)</f>
        <v>#N/A</v>
      </c>
      <c r="AI20" s="40" t="e">
        <f>VLOOKUP(H20,'管理用（このシートは削除しないでください）'!$H$25:$M$38,4,FALSE)</f>
        <v>#N/A</v>
      </c>
      <c r="AJ20" s="427" t="e">
        <f>VLOOKUP(H20,'管理用（このシートは削除しないでください）'!$H$25:$M$38,5,FALSE)</f>
        <v>#N/A</v>
      </c>
      <c r="AK20" s="427" t="e">
        <f>VLOOKUP(H20,'管理用（このシートは削除しないでください）'!$H$25:$M$38,6,FALSE)</f>
        <v>#N/A</v>
      </c>
    </row>
    <row r="21" spans="2:37" s="40" customFormat="1" ht="39.75" hidden="1" customHeight="1" x14ac:dyDescent="0.15">
      <c r="B21" s="41"/>
      <c r="C21" s="43"/>
      <c r="D21" s="41"/>
      <c r="E21" s="529"/>
      <c r="F21" s="530"/>
      <c r="G21" s="41"/>
      <c r="H21" s="437"/>
      <c r="I21" s="438"/>
      <c r="J21" s="439"/>
      <c r="K21" s="440"/>
      <c r="L21" s="407"/>
      <c r="M21" s="407"/>
      <c r="N21" s="407" t="str">
        <f t="shared" si="6"/>
        <v/>
      </c>
      <c r="O21" s="441"/>
      <c r="P21" s="407" t="str">
        <f t="shared" si="7"/>
        <v/>
      </c>
      <c r="Q21" s="407"/>
      <c r="R21" s="441"/>
      <c r="S21" s="407"/>
      <c r="T21" s="407" t="str">
        <f t="shared" si="8"/>
        <v/>
      </c>
      <c r="U21" s="408" t="str">
        <f t="shared" si="9"/>
        <v/>
      </c>
      <c r="V21" s="408"/>
      <c r="W21" s="436" t="str">
        <f t="shared" si="4"/>
        <v/>
      </c>
      <c r="X21" s="408" t="str">
        <f t="shared" si="5"/>
        <v/>
      </c>
      <c r="Y21" s="52"/>
      <c r="Z21" s="44"/>
      <c r="AA21" s="52"/>
      <c r="AB21" s="52"/>
      <c r="AC21" s="45"/>
      <c r="AD21" s="46"/>
      <c r="AE21" s="45"/>
      <c r="AG21" s="40" t="e">
        <f>VLOOKUP(H21,'管理用（このシートは削除しないでください）'!$H$25:$M$38,2,FALSE)</f>
        <v>#N/A</v>
      </c>
      <c r="AH21" s="427" t="e">
        <f>VLOOKUP(H21,'管理用（このシートは削除しないでください）'!$H$25:$M$38,3,FALSE)</f>
        <v>#N/A</v>
      </c>
      <c r="AI21" s="40" t="e">
        <f>VLOOKUP(H21,'管理用（このシートは削除しないでください）'!$H$25:$M$38,4,FALSE)</f>
        <v>#N/A</v>
      </c>
      <c r="AJ21" s="427" t="e">
        <f>VLOOKUP(H21,'管理用（このシートは削除しないでください）'!$H$25:$M$38,5,FALSE)</f>
        <v>#N/A</v>
      </c>
      <c r="AK21" s="427" t="e">
        <f>VLOOKUP(H21,'管理用（このシートは削除しないでください）'!$H$25:$M$38,6,FALSE)</f>
        <v>#N/A</v>
      </c>
    </row>
    <row r="22" spans="2:37" s="40" customFormat="1" ht="39.75" hidden="1" customHeight="1" x14ac:dyDescent="0.15">
      <c r="B22" s="41"/>
      <c r="C22" s="43"/>
      <c r="D22" s="41"/>
      <c r="E22" s="529"/>
      <c r="F22" s="530"/>
      <c r="G22" s="41"/>
      <c r="H22" s="437"/>
      <c r="I22" s="438"/>
      <c r="J22" s="439"/>
      <c r="K22" s="440"/>
      <c r="L22" s="407"/>
      <c r="M22" s="407"/>
      <c r="N22" s="407" t="str">
        <f t="shared" si="6"/>
        <v/>
      </c>
      <c r="O22" s="441"/>
      <c r="P22" s="407" t="str">
        <f t="shared" si="7"/>
        <v/>
      </c>
      <c r="Q22" s="407"/>
      <c r="R22" s="441"/>
      <c r="S22" s="407"/>
      <c r="T22" s="407" t="str">
        <f t="shared" si="8"/>
        <v/>
      </c>
      <c r="U22" s="408" t="str">
        <f t="shared" si="9"/>
        <v/>
      </c>
      <c r="V22" s="408"/>
      <c r="W22" s="436" t="str">
        <f t="shared" si="4"/>
        <v/>
      </c>
      <c r="X22" s="408" t="str">
        <f t="shared" si="5"/>
        <v/>
      </c>
      <c r="Y22" s="52"/>
      <c r="Z22" s="44"/>
      <c r="AA22" s="52"/>
      <c r="AB22" s="52"/>
      <c r="AC22" s="45"/>
      <c r="AD22" s="46"/>
      <c r="AE22" s="45"/>
      <c r="AG22" s="40" t="e">
        <f>VLOOKUP(H22,'管理用（このシートは削除しないでください）'!$H$25:$M$38,2,FALSE)</f>
        <v>#N/A</v>
      </c>
      <c r="AH22" s="427" t="e">
        <f>VLOOKUP(H22,'管理用（このシートは削除しないでください）'!$H$25:$M$38,3,FALSE)</f>
        <v>#N/A</v>
      </c>
      <c r="AI22" s="40" t="e">
        <f>VLOOKUP(H22,'管理用（このシートは削除しないでください）'!$H$25:$M$38,4,FALSE)</f>
        <v>#N/A</v>
      </c>
      <c r="AJ22" s="427" t="e">
        <f>VLOOKUP(H22,'管理用（このシートは削除しないでください）'!$H$25:$M$38,5,FALSE)</f>
        <v>#N/A</v>
      </c>
      <c r="AK22" s="427" t="e">
        <f>VLOOKUP(H22,'管理用（このシートは削除しないでください）'!$H$25:$M$38,6,FALSE)</f>
        <v>#N/A</v>
      </c>
    </row>
    <row r="23" spans="2:37" s="40" customFormat="1" ht="39.75" hidden="1" customHeight="1" x14ac:dyDescent="0.15">
      <c r="B23" s="41"/>
      <c r="C23" s="43"/>
      <c r="D23" s="41"/>
      <c r="E23" s="529"/>
      <c r="F23" s="530"/>
      <c r="G23" s="41"/>
      <c r="H23" s="437"/>
      <c r="I23" s="438"/>
      <c r="J23" s="439"/>
      <c r="K23" s="440"/>
      <c r="L23" s="407"/>
      <c r="M23" s="407"/>
      <c r="N23" s="407" t="str">
        <f t="shared" si="6"/>
        <v/>
      </c>
      <c r="O23" s="441"/>
      <c r="P23" s="407" t="str">
        <f t="shared" si="7"/>
        <v/>
      </c>
      <c r="Q23" s="407"/>
      <c r="R23" s="441"/>
      <c r="S23" s="407"/>
      <c r="T23" s="407" t="str">
        <f t="shared" si="8"/>
        <v/>
      </c>
      <c r="U23" s="408" t="str">
        <f t="shared" si="9"/>
        <v/>
      </c>
      <c r="V23" s="408"/>
      <c r="W23" s="436" t="str">
        <f t="shared" si="4"/>
        <v/>
      </c>
      <c r="X23" s="408" t="str">
        <f t="shared" si="5"/>
        <v/>
      </c>
      <c r="Y23" s="52"/>
      <c r="Z23" s="44"/>
      <c r="AA23" s="52"/>
      <c r="AB23" s="52"/>
      <c r="AC23" s="45"/>
      <c r="AD23" s="46"/>
      <c r="AE23" s="45"/>
      <c r="AG23" s="40" t="e">
        <f>VLOOKUP(H23,'管理用（このシートは削除しないでください）'!$H$25:$M$38,2,FALSE)</f>
        <v>#N/A</v>
      </c>
      <c r="AH23" s="427" t="e">
        <f>VLOOKUP(H23,'管理用（このシートは削除しないでください）'!$H$25:$M$38,3,FALSE)</f>
        <v>#N/A</v>
      </c>
      <c r="AI23" s="40" t="e">
        <f>VLOOKUP(H23,'管理用（このシートは削除しないでください）'!$H$25:$M$38,4,FALSE)</f>
        <v>#N/A</v>
      </c>
      <c r="AJ23" s="427" t="e">
        <f>VLOOKUP(H23,'管理用（このシートは削除しないでください）'!$H$25:$M$38,5,FALSE)</f>
        <v>#N/A</v>
      </c>
      <c r="AK23" s="427" t="e">
        <f>VLOOKUP(H23,'管理用（このシートは削除しないでください）'!$H$25:$M$38,6,FALSE)</f>
        <v>#N/A</v>
      </c>
    </row>
    <row r="24" spans="2:37" s="40" customFormat="1" ht="39.75" hidden="1" customHeight="1" x14ac:dyDescent="0.15">
      <c r="B24" s="41"/>
      <c r="C24" s="43"/>
      <c r="D24" s="41"/>
      <c r="E24" s="529"/>
      <c r="F24" s="530"/>
      <c r="G24" s="41"/>
      <c r="H24" s="437"/>
      <c r="I24" s="438"/>
      <c r="J24" s="439"/>
      <c r="K24" s="440"/>
      <c r="L24" s="407"/>
      <c r="M24" s="407"/>
      <c r="N24" s="407" t="str">
        <f t="shared" si="6"/>
        <v/>
      </c>
      <c r="O24" s="441"/>
      <c r="P24" s="407" t="str">
        <f t="shared" si="7"/>
        <v/>
      </c>
      <c r="Q24" s="407"/>
      <c r="R24" s="441"/>
      <c r="S24" s="407"/>
      <c r="T24" s="407" t="str">
        <f t="shared" si="8"/>
        <v/>
      </c>
      <c r="U24" s="408" t="str">
        <f t="shared" si="9"/>
        <v/>
      </c>
      <c r="V24" s="408"/>
      <c r="W24" s="436" t="str">
        <f t="shared" si="4"/>
        <v/>
      </c>
      <c r="X24" s="408" t="str">
        <f t="shared" si="5"/>
        <v/>
      </c>
      <c r="Y24" s="52"/>
      <c r="Z24" s="44"/>
      <c r="AA24" s="52"/>
      <c r="AB24" s="52"/>
      <c r="AC24" s="45"/>
      <c r="AD24" s="46"/>
      <c r="AE24" s="45"/>
      <c r="AG24" s="40" t="e">
        <f>VLOOKUP(H24,'管理用（このシートは削除しないでください）'!$H$25:$M$38,2,FALSE)</f>
        <v>#N/A</v>
      </c>
      <c r="AH24" s="427" t="e">
        <f>VLOOKUP(H24,'管理用（このシートは削除しないでください）'!$H$25:$M$38,3,FALSE)</f>
        <v>#N/A</v>
      </c>
      <c r="AI24" s="40" t="e">
        <f>VLOOKUP(H24,'管理用（このシートは削除しないでください）'!$H$25:$M$38,4,FALSE)</f>
        <v>#N/A</v>
      </c>
      <c r="AJ24" s="427" t="e">
        <f>VLOOKUP(H24,'管理用（このシートは削除しないでください）'!$H$25:$M$38,5,FALSE)</f>
        <v>#N/A</v>
      </c>
      <c r="AK24" s="427" t="e">
        <f>VLOOKUP(H24,'管理用（このシートは削除しないでください）'!$H$25:$M$38,6,FALSE)</f>
        <v>#N/A</v>
      </c>
    </row>
    <row r="25" spans="2:37" s="40" customFormat="1" ht="39.75" hidden="1" customHeight="1" x14ac:dyDescent="0.15">
      <c r="B25" s="41"/>
      <c r="C25" s="43"/>
      <c r="D25" s="41"/>
      <c r="E25" s="529"/>
      <c r="F25" s="530"/>
      <c r="G25" s="41"/>
      <c r="H25" s="437"/>
      <c r="I25" s="438"/>
      <c r="J25" s="439"/>
      <c r="K25" s="440"/>
      <c r="L25" s="407"/>
      <c r="M25" s="407"/>
      <c r="N25" s="407" t="str">
        <f t="shared" si="6"/>
        <v/>
      </c>
      <c r="O25" s="441"/>
      <c r="P25" s="407" t="str">
        <f t="shared" si="7"/>
        <v/>
      </c>
      <c r="Q25" s="407"/>
      <c r="R25" s="441"/>
      <c r="S25" s="407"/>
      <c r="T25" s="407" t="str">
        <f t="shared" si="8"/>
        <v/>
      </c>
      <c r="U25" s="408" t="str">
        <f t="shared" si="9"/>
        <v/>
      </c>
      <c r="V25" s="408"/>
      <c r="W25" s="436" t="str">
        <f t="shared" si="4"/>
        <v/>
      </c>
      <c r="X25" s="408" t="str">
        <f t="shared" si="5"/>
        <v/>
      </c>
      <c r="Y25" s="52"/>
      <c r="Z25" s="44"/>
      <c r="AA25" s="52"/>
      <c r="AB25" s="52"/>
      <c r="AC25" s="45"/>
      <c r="AD25" s="46"/>
      <c r="AE25" s="45"/>
      <c r="AG25" s="40" t="e">
        <f>VLOOKUP(H25,'管理用（このシートは削除しないでください）'!$H$25:$M$38,2,FALSE)</f>
        <v>#N/A</v>
      </c>
      <c r="AH25" s="427" t="e">
        <f>VLOOKUP(H25,'管理用（このシートは削除しないでください）'!$H$25:$M$38,3,FALSE)</f>
        <v>#N/A</v>
      </c>
      <c r="AI25" s="40" t="e">
        <f>VLOOKUP(H25,'管理用（このシートは削除しないでください）'!$H$25:$M$38,4,FALSE)</f>
        <v>#N/A</v>
      </c>
      <c r="AJ25" s="427" t="e">
        <f>VLOOKUP(H25,'管理用（このシートは削除しないでください）'!$H$25:$M$38,5,FALSE)</f>
        <v>#N/A</v>
      </c>
      <c r="AK25" s="427" t="e">
        <f>VLOOKUP(H25,'管理用（このシートは削除しないでください）'!$H$25:$M$38,6,FALSE)</f>
        <v>#N/A</v>
      </c>
    </row>
    <row r="26" spans="2:37" s="40" customFormat="1" ht="39.75" hidden="1" customHeight="1" x14ac:dyDescent="0.15">
      <c r="B26" s="41"/>
      <c r="C26" s="43"/>
      <c r="D26" s="41"/>
      <c r="E26" s="529"/>
      <c r="F26" s="530"/>
      <c r="G26" s="41"/>
      <c r="H26" s="437"/>
      <c r="I26" s="438"/>
      <c r="J26" s="439"/>
      <c r="K26" s="440"/>
      <c r="L26" s="407"/>
      <c r="M26" s="407"/>
      <c r="N26" s="407" t="str">
        <f t="shared" si="6"/>
        <v/>
      </c>
      <c r="O26" s="441"/>
      <c r="P26" s="407" t="str">
        <f t="shared" si="7"/>
        <v/>
      </c>
      <c r="Q26" s="407"/>
      <c r="R26" s="441"/>
      <c r="S26" s="407"/>
      <c r="T26" s="407" t="str">
        <f t="shared" si="8"/>
        <v/>
      </c>
      <c r="U26" s="408" t="str">
        <f t="shared" si="9"/>
        <v/>
      </c>
      <c r="V26" s="408"/>
      <c r="W26" s="436" t="str">
        <f t="shared" si="4"/>
        <v/>
      </c>
      <c r="X26" s="408" t="str">
        <f t="shared" si="5"/>
        <v/>
      </c>
      <c r="Y26" s="52"/>
      <c r="Z26" s="44"/>
      <c r="AA26" s="52"/>
      <c r="AB26" s="52"/>
      <c r="AC26" s="45"/>
      <c r="AD26" s="46"/>
      <c r="AE26" s="45"/>
      <c r="AG26" s="40" t="e">
        <f>VLOOKUP(H26,'管理用（このシートは削除しないでください）'!$H$25:$M$38,2,FALSE)</f>
        <v>#N/A</v>
      </c>
      <c r="AH26" s="427" t="e">
        <f>VLOOKUP(H26,'管理用（このシートは削除しないでください）'!$H$25:$M$38,3,FALSE)</f>
        <v>#N/A</v>
      </c>
      <c r="AI26" s="40" t="e">
        <f>VLOOKUP(H26,'管理用（このシートは削除しないでください）'!$H$25:$M$38,4,FALSE)</f>
        <v>#N/A</v>
      </c>
      <c r="AJ26" s="427" t="e">
        <f>VLOOKUP(H26,'管理用（このシートは削除しないでください）'!$H$25:$M$38,5,FALSE)</f>
        <v>#N/A</v>
      </c>
      <c r="AK26" s="427" t="e">
        <f>VLOOKUP(H26,'管理用（このシートは削除しないでください）'!$H$25:$M$38,6,FALSE)</f>
        <v>#N/A</v>
      </c>
    </row>
    <row r="27" spans="2:37" s="40" customFormat="1" ht="39.75" customHeight="1" thickBot="1" x14ac:dyDescent="0.2">
      <c r="B27" s="429"/>
      <c r="C27" s="428"/>
      <c r="D27" s="429"/>
      <c r="E27" s="531"/>
      <c r="F27" s="532"/>
      <c r="G27" s="429"/>
      <c r="H27" s="533"/>
      <c r="I27" s="534"/>
      <c r="J27" s="535"/>
      <c r="K27" s="536"/>
      <c r="L27" s="430"/>
      <c r="M27" s="430"/>
      <c r="N27" s="430" t="str">
        <f t="shared" si="6"/>
        <v/>
      </c>
      <c r="O27" s="537"/>
      <c r="P27" s="430" t="str">
        <f t="shared" si="7"/>
        <v/>
      </c>
      <c r="Q27" s="430"/>
      <c r="R27" s="537"/>
      <c r="S27" s="430"/>
      <c r="T27" s="430" t="str">
        <f t="shared" si="8"/>
        <v/>
      </c>
      <c r="U27" s="431" t="str">
        <f t="shared" si="9"/>
        <v/>
      </c>
      <c r="V27" s="431"/>
      <c r="W27" s="442" t="str">
        <f t="shared" si="4"/>
        <v/>
      </c>
      <c r="X27" s="431" t="str">
        <f t="shared" si="5"/>
        <v/>
      </c>
      <c r="Y27" s="432"/>
      <c r="Z27" s="433"/>
      <c r="AA27" s="432"/>
      <c r="AB27" s="432"/>
      <c r="AC27" s="434"/>
      <c r="AD27" s="435"/>
      <c r="AE27" s="434"/>
      <c r="AG27" s="40" t="e">
        <f>VLOOKUP(H27,'管理用（このシートは削除しないでください）'!$H$25:$M$38,2,FALSE)</f>
        <v>#N/A</v>
      </c>
      <c r="AH27" s="427" t="e">
        <f>VLOOKUP(H27,'管理用（このシートは削除しないでください）'!$H$25:$M$38,3,FALSE)</f>
        <v>#N/A</v>
      </c>
      <c r="AI27" s="40" t="e">
        <f>VLOOKUP(H27,'管理用（このシートは削除しないでください）'!$H$25:$M$38,4,FALSE)</f>
        <v>#N/A</v>
      </c>
      <c r="AJ27" s="427" t="e">
        <f>VLOOKUP(H27,'管理用（このシートは削除しないでください）'!$H$25:$M$38,5,FALSE)</f>
        <v>#N/A</v>
      </c>
      <c r="AK27" s="427" t="e">
        <f>VLOOKUP(H27,'管理用（このシートは削除しないでください）'!$H$25:$M$38,6,FALSE)</f>
        <v>#N/A</v>
      </c>
    </row>
    <row r="28" spans="2:37" s="40" customFormat="1" ht="39.75" customHeight="1" thickTop="1" x14ac:dyDescent="0.15">
      <c r="B28" s="41"/>
      <c r="C28" s="43"/>
      <c r="D28" s="41"/>
      <c r="E28" s="43"/>
      <c r="F28" s="41"/>
      <c r="G28" s="41"/>
      <c r="H28" s="437"/>
      <c r="I28" s="438"/>
      <c r="J28" s="439"/>
      <c r="K28" s="440"/>
      <c r="L28" s="407" t="str">
        <f>IF(L8="","",SUM(L8:L27))</f>
        <v/>
      </c>
      <c r="M28" s="407" t="str">
        <f>IF(M8="","",SUM(M8:M27))</f>
        <v/>
      </c>
      <c r="N28" s="407" t="str">
        <f>IF(N8="","",SUM(N8:N27))</f>
        <v/>
      </c>
      <c r="O28" s="441"/>
      <c r="P28" s="407"/>
      <c r="Q28" s="407" t="str">
        <f>IF(Q8="","",SUM(Q8:Q27))</f>
        <v/>
      </c>
      <c r="R28" s="441"/>
      <c r="S28" s="407"/>
      <c r="T28" s="407" t="str">
        <f>IF(T8="","",SUM(T8:T27))</f>
        <v/>
      </c>
      <c r="U28" s="408" t="str">
        <f>IF(U8="","",SUM(U8:U27))</f>
        <v/>
      </c>
      <c r="V28" s="407" t="str">
        <f>IF(V8="","",SUM(V8:V27))</f>
        <v/>
      </c>
      <c r="W28" s="407" t="str">
        <f>IF(W8="","",SUM(W8:W27))</f>
        <v/>
      </c>
      <c r="X28" s="407" t="str">
        <f>IF(X8="","",SUM(X8:X27))</f>
        <v/>
      </c>
      <c r="Y28" s="52"/>
      <c r="Z28" s="44"/>
      <c r="AA28" s="52"/>
      <c r="AB28" s="52"/>
      <c r="AC28" s="45"/>
      <c r="AD28" s="46"/>
      <c r="AE28" s="45"/>
      <c r="AH28" s="427"/>
      <c r="AJ28" s="427"/>
      <c r="AK28" s="427"/>
    </row>
    <row r="30" spans="2:37" ht="17.25" x14ac:dyDescent="0.2">
      <c r="B30" s="409" t="s">
        <v>677</v>
      </c>
    </row>
    <row r="32" spans="2:37" x14ac:dyDescent="0.15">
      <c r="B32" s="410" t="s">
        <v>679</v>
      </c>
    </row>
    <row r="33" spans="2:2" x14ac:dyDescent="0.15">
      <c r="B33" s="410" t="s">
        <v>680</v>
      </c>
    </row>
    <row r="34" spans="2:2" x14ac:dyDescent="0.15">
      <c r="B34" s="64" t="s">
        <v>669</v>
      </c>
    </row>
    <row r="35" spans="2:2" x14ac:dyDescent="0.15">
      <c r="B35" s="64" t="s">
        <v>670</v>
      </c>
    </row>
    <row r="36" spans="2:2" x14ac:dyDescent="0.15">
      <c r="B36" s="64" t="s">
        <v>671</v>
      </c>
    </row>
    <row r="37" spans="2:2" x14ac:dyDescent="0.15">
      <c r="B37" s="64" t="s">
        <v>672</v>
      </c>
    </row>
    <row r="38" spans="2:2" x14ac:dyDescent="0.15">
      <c r="B38" s="64" t="s">
        <v>673</v>
      </c>
    </row>
    <row r="39" spans="2:2" x14ac:dyDescent="0.15">
      <c r="B39" s="410" t="s">
        <v>681</v>
      </c>
    </row>
    <row r="40" spans="2:2" x14ac:dyDescent="0.15">
      <c r="B40" s="410" t="s">
        <v>678</v>
      </c>
    </row>
    <row r="41" spans="2:2" x14ac:dyDescent="0.15">
      <c r="B41" s="64" t="s">
        <v>674</v>
      </c>
    </row>
    <row r="42" spans="2:2" x14ac:dyDescent="0.15">
      <c r="B42" s="64" t="s">
        <v>675</v>
      </c>
    </row>
    <row r="43" spans="2:2" x14ac:dyDescent="0.15">
      <c r="B43" s="64" t="s">
        <v>676</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RowHeight="12" x14ac:dyDescent="0.15"/>
  <cols>
    <col min="1" max="1" width="11.25" style="167" customWidth="1"/>
    <col min="2" max="18" width="10" style="167" customWidth="1"/>
    <col min="19" max="16384" width="9" style="167"/>
  </cols>
  <sheetData>
    <row r="1" spans="1:11" x14ac:dyDescent="0.15">
      <c r="A1" s="167" t="s">
        <v>462</v>
      </c>
    </row>
    <row r="2" spans="1:11" ht="18" customHeight="1" x14ac:dyDescent="0.15">
      <c r="A2" s="655" t="s">
        <v>285</v>
      </c>
      <c r="B2" s="655"/>
      <c r="C2" s="655"/>
      <c r="D2" s="655"/>
      <c r="E2" s="655"/>
      <c r="F2" s="655"/>
      <c r="G2" s="655"/>
      <c r="H2" s="655"/>
      <c r="I2" s="655"/>
      <c r="J2" s="655"/>
      <c r="K2" s="655"/>
    </row>
    <row r="5" spans="1:11" ht="18.75" customHeight="1" x14ac:dyDescent="0.15">
      <c r="A5" s="221" t="s">
        <v>86</v>
      </c>
      <c r="B5" s="652" t="s">
        <v>461</v>
      </c>
      <c r="C5" s="652"/>
      <c r="D5" s="652"/>
      <c r="E5" s="652"/>
      <c r="F5" s="652"/>
    </row>
    <row r="6" spans="1:11" ht="12" customHeight="1" x14ac:dyDescent="0.15">
      <c r="A6" s="220"/>
      <c r="B6" s="177"/>
      <c r="C6" s="177"/>
      <c r="D6" s="177"/>
      <c r="E6" s="177"/>
      <c r="F6" s="177"/>
    </row>
    <row r="8" spans="1:11" x14ac:dyDescent="0.15">
      <c r="A8" s="652" t="s">
        <v>463</v>
      </c>
      <c r="B8" s="652"/>
      <c r="C8" s="652"/>
      <c r="D8" s="652" t="s">
        <v>464</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x14ac:dyDescent="0.15">
      <c r="A10" s="652" t="s">
        <v>465</v>
      </c>
      <c r="B10" s="652"/>
      <c r="C10" s="652"/>
      <c r="D10" s="652" t="s">
        <v>466</v>
      </c>
      <c r="E10" s="652"/>
      <c r="F10" s="652"/>
      <c r="G10" s="652" t="s">
        <v>272</v>
      </c>
      <c r="H10" s="652"/>
      <c r="I10" s="652"/>
      <c r="J10" s="652"/>
      <c r="K10" s="652"/>
    </row>
    <row r="11" spans="1:11" ht="18.75" customHeight="1" x14ac:dyDescent="0.15">
      <c r="A11" s="657"/>
      <c r="B11" s="657"/>
      <c r="C11" s="657"/>
      <c r="D11" s="657"/>
      <c r="E11" s="657"/>
      <c r="F11" s="657"/>
      <c r="G11" s="657"/>
      <c r="H11" s="657"/>
      <c r="I11" s="657"/>
      <c r="J11" s="657"/>
      <c r="K11" s="657"/>
    </row>
    <row r="12" spans="1:11" ht="12" customHeight="1" x14ac:dyDescent="0.15">
      <c r="A12" s="175"/>
      <c r="B12" s="175"/>
      <c r="C12" s="175"/>
      <c r="D12" s="175"/>
      <c r="E12" s="175"/>
      <c r="F12" s="175"/>
      <c r="G12" s="175"/>
      <c r="H12" s="175"/>
      <c r="I12" s="175"/>
      <c r="J12" s="175"/>
      <c r="K12" s="175"/>
    </row>
    <row r="13" spans="1:11" ht="12" customHeight="1" x14ac:dyDescent="0.15">
      <c r="A13" s="175"/>
      <c r="B13" s="175"/>
      <c r="C13" s="175"/>
      <c r="D13" s="175"/>
      <c r="E13" s="175"/>
      <c r="F13" s="175"/>
      <c r="G13" s="175"/>
      <c r="H13" s="175"/>
      <c r="I13" s="175"/>
      <c r="J13" s="175"/>
      <c r="K13" s="175"/>
    </row>
    <row r="14" spans="1:11" x14ac:dyDescent="0.15">
      <c r="A14" s="167" t="s">
        <v>315</v>
      </c>
    </row>
    <row r="15" spans="1:11" ht="3.75" customHeight="1" x14ac:dyDescent="0.15"/>
    <row r="16" spans="1:11" x14ac:dyDescent="0.15">
      <c r="A16" s="656" t="s">
        <v>273</v>
      </c>
      <c r="B16" s="646" t="s">
        <v>286</v>
      </c>
      <c r="C16" s="646"/>
      <c r="D16" s="646"/>
      <c r="E16" s="646"/>
      <c r="F16" s="646"/>
      <c r="G16" s="646" t="s">
        <v>287</v>
      </c>
      <c r="H16" s="646"/>
      <c r="I16" s="646"/>
      <c r="J16" s="646"/>
      <c r="K16" s="646"/>
    </row>
    <row r="17" spans="1:11" ht="18.75" customHeight="1" x14ac:dyDescent="0.15">
      <c r="A17" s="647"/>
      <c r="B17" s="349" t="s">
        <v>641</v>
      </c>
      <c r="C17" s="351" t="s">
        <v>642</v>
      </c>
      <c r="D17" s="350" t="s">
        <v>643</v>
      </c>
      <c r="E17" s="350" t="s">
        <v>644</v>
      </c>
      <c r="F17" s="352" t="s">
        <v>642</v>
      </c>
      <c r="G17" s="349" t="s">
        <v>641</v>
      </c>
      <c r="H17" s="351" t="s">
        <v>642</v>
      </c>
      <c r="I17" s="350" t="s">
        <v>643</v>
      </c>
      <c r="J17" s="350" t="s">
        <v>644</v>
      </c>
      <c r="K17" s="352" t="s">
        <v>642</v>
      </c>
    </row>
    <row r="18" spans="1:11" ht="18.75" customHeight="1" x14ac:dyDescent="0.15">
      <c r="A18" s="221" t="s">
        <v>302</v>
      </c>
      <c r="B18" s="629"/>
      <c r="C18" s="629"/>
      <c r="D18" s="629"/>
      <c r="E18" s="629"/>
      <c r="F18" s="629"/>
      <c r="G18" s="653"/>
      <c r="H18" s="715"/>
      <c r="I18" s="715"/>
      <c r="J18" s="715"/>
      <c r="K18" s="654"/>
    </row>
    <row r="19" spans="1:11" ht="12" customHeight="1" x14ac:dyDescent="0.15">
      <c r="A19" s="646" t="s">
        <v>550</v>
      </c>
      <c r="B19" s="725"/>
      <c r="C19" s="726"/>
      <c r="D19" s="726"/>
      <c r="E19" s="726"/>
      <c r="F19" s="727"/>
      <c r="G19" s="663" t="s">
        <v>490</v>
      </c>
      <c r="H19" s="664"/>
      <c r="I19" s="664"/>
      <c r="J19" s="664"/>
      <c r="K19" s="702"/>
    </row>
    <row r="20" spans="1:11" ht="19.5" customHeight="1" x14ac:dyDescent="0.15">
      <c r="A20" s="646"/>
      <c r="B20" s="607"/>
      <c r="C20" s="608"/>
      <c r="D20" s="608"/>
      <c r="E20" s="608"/>
      <c r="F20" s="609"/>
      <c r="G20" s="630" t="s">
        <v>491</v>
      </c>
      <c r="H20" s="700"/>
      <c r="I20" s="768"/>
      <c r="J20" s="769"/>
      <c r="K20" s="770"/>
    </row>
    <row r="21" spans="1:11" ht="22.5" customHeight="1" x14ac:dyDescent="0.15">
      <c r="A21" s="646"/>
      <c r="B21" s="728"/>
      <c r="C21" s="729"/>
      <c r="D21" s="729"/>
      <c r="E21" s="729"/>
      <c r="F21" s="730"/>
      <c r="G21" s="630" t="s">
        <v>492</v>
      </c>
      <c r="H21" s="700"/>
      <c r="I21" s="771"/>
      <c r="J21" s="771"/>
      <c r="K21" s="772"/>
    </row>
    <row r="22" spans="1:11" x14ac:dyDescent="0.15">
      <c r="A22" s="623" t="s">
        <v>292</v>
      </c>
      <c r="B22" s="646" t="s">
        <v>290</v>
      </c>
      <c r="C22" s="646"/>
      <c r="D22" s="646"/>
      <c r="E22" s="646"/>
      <c r="F22" s="646"/>
      <c r="G22" s="646" t="s">
        <v>291</v>
      </c>
      <c r="H22" s="646"/>
      <c r="I22" s="646"/>
      <c r="J22" s="646"/>
      <c r="K22" s="646"/>
    </row>
    <row r="23" spans="1:11" ht="18.75" customHeight="1" x14ac:dyDescent="0.15">
      <c r="A23" s="647"/>
      <c r="B23" s="629"/>
      <c r="C23" s="629"/>
      <c r="D23" s="629"/>
      <c r="E23" s="629"/>
      <c r="F23" s="629"/>
      <c r="G23" s="629"/>
      <c r="H23" s="629"/>
      <c r="I23" s="629"/>
      <c r="J23" s="629"/>
      <c r="K23" s="629"/>
    </row>
    <row r="24" spans="1:11" ht="12" customHeight="1" x14ac:dyDescent="0.15">
      <c r="A24" s="645" t="s">
        <v>293</v>
      </c>
      <c r="B24" s="221" t="s">
        <v>294</v>
      </c>
      <c r="C24" s="652" t="s">
        <v>295</v>
      </c>
      <c r="D24" s="652"/>
      <c r="E24" s="652"/>
      <c r="F24" s="652"/>
      <c r="G24" s="652"/>
      <c r="H24" s="652"/>
      <c r="I24" s="652"/>
      <c r="J24" s="652"/>
      <c r="K24" s="652"/>
    </row>
    <row r="25" spans="1:11" x14ac:dyDescent="0.15">
      <c r="A25" s="645"/>
      <c r="B25" s="629"/>
      <c r="C25" s="221" t="s">
        <v>296</v>
      </c>
      <c r="D25" s="221" t="s">
        <v>297</v>
      </c>
      <c r="E25" s="221" t="s">
        <v>298</v>
      </c>
      <c r="F25" s="653" t="s">
        <v>291</v>
      </c>
      <c r="G25" s="654"/>
      <c r="H25" s="646" t="s">
        <v>299</v>
      </c>
      <c r="I25" s="646"/>
      <c r="J25" s="646"/>
      <c r="K25" s="646"/>
    </row>
    <row r="26" spans="1:11" ht="18.75" customHeight="1" x14ac:dyDescent="0.15">
      <c r="A26" s="645"/>
      <c r="B26" s="629"/>
      <c r="C26" s="181"/>
      <c r="D26" s="178"/>
      <c r="E26" s="182"/>
      <c r="F26" s="606"/>
      <c r="G26" s="606"/>
      <c r="H26" s="254" t="s">
        <v>300</v>
      </c>
      <c r="I26" s="223"/>
      <c r="J26" s="254" t="s">
        <v>301</v>
      </c>
      <c r="K26" s="221"/>
    </row>
    <row r="27" spans="1:11" ht="18.75" customHeight="1" x14ac:dyDescent="0.15">
      <c r="A27" s="645"/>
      <c r="B27" s="629"/>
      <c r="C27" s="181"/>
      <c r="D27" s="178"/>
      <c r="E27" s="182"/>
      <c r="F27" s="606"/>
      <c r="G27" s="606"/>
      <c r="H27" s="254" t="s">
        <v>300</v>
      </c>
      <c r="I27" s="223"/>
      <c r="J27" s="254" t="s">
        <v>301</v>
      </c>
      <c r="K27" s="221"/>
    </row>
    <row r="30" spans="1:11" x14ac:dyDescent="0.15">
      <c r="A30" s="167" t="s">
        <v>316</v>
      </c>
    </row>
    <row r="31" spans="1:11" ht="3.75" customHeight="1" x14ac:dyDescent="0.15"/>
    <row r="32" spans="1:11" x14ac:dyDescent="0.15">
      <c r="A32" s="634" t="s">
        <v>63</v>
      </c>
      <c r="B32" s="773" t="s">
        <v>502</v>
      </c>
      <c r="C32" s="774"/>
      <c r="D32" s="614"/>
      <c r="E32" s="649" t="s">
        <v>503</v>
      </c>
      <c r="F32" s="650"/>
      <c r="G32" s="651"/>
      <c r="H32" s="634" t="s">
        <v>282</v>
      </c>
      <c r="I32" s="678" t="s">
        <v>397</v>
      </c>
      <c r="J32" s="678"/>
      <c r="K32" s="678"/>
    </row>
    <row r="33" spans="1:11" ht="18.75" customHeight="1" x14ac:dyDescent="0.15">
      <c r="A33" s="724"/>
      <c r="B33" s="737" t="s">
        <v>496</v>
      </c>
      <c r="C33" s="264"/>
      <c r="D33" s="264"/>
      <c r="E33" s="648" t="s">
        <v>498</v>
      </c>
      <c r="F33" s="634" t="s">
        <v>578</v>
      </c>
      <c r="G33" s="611" t="s">
        <v>279</v>
      </c>
      <c r="H33" s="724"/>
      <c r="I33" s="678"/>
      <c r="J33" s="678"/>
      <c r="K33" s="678"/>
    </row>
    <row r="34" spans="1:11" ht="18.75" customHeight="1" x14ac:dyDescent="0.15">
      <c r="A34" s="635"/>
      <c r="B34" s="738"/>
      <c r="C34" s="222" t="s">
        <v>497</v>
      </c>
      <c r="D34" s="222" t="s">
        <v>639</v>
      </c>
      <c r="E34" s="739"/>
      <c r="F34" s="635"/>
      <c r="G34" s="671"/>
      <c r="H34" s="635"/>
      <c r="I34" s="678"/>
      <c r="J34" s="678"/>
      <c r="K34" s="678"/>
    </row>
    <row r="35" spans="1:11" ht="30" customHeight="1" x14ac:dyDescent="0.15">
      <c r="A35" s="391" t="s">
        <v>662</v>
      </c>
      <c r="B35" s="355"/>
      <c r="C35" s="355"/>
      <c r="D35" s="355"/>
      <c r="E35" s="355"/>
      <c r="F35" s="355"/>
      <c r="G35" s="355"/>
      <c r="H35" s="178" t="str">
        <f>IF(SUM(B35+E35+F35+G35)=0,"",SUM(B35+E35+F35+G35))</f>
        <v/>
      </c>
      <c r="I35" s="704"/>
      <c r="J35" s="705"/>
      <c r="K35" s="706"/>
    </row>
    <row r="36" spans="1:11" ht="15" customHeight="1" x14ac:dyDescent="0.15">
      <c r="A36" s="740" t="s">
        <v>663</v>
      </c>
      <c r="B36" s="459"/>
      <c r="C36" s="459"/>
      <c r="D36" s="459"/>
      <c r="E36" s="459"/>
      <c r="F36" s="459"/>
      <c r="G36" s="459"/>
      <c r="H36" s="179" t="str">
        <f t="shared" ref="H36:H37" si="0">IF(SUM(B36+E36+F36+G36)=0,"",SUM(B36+E36+F36+G36))</f>
        <v/>
      </c>
      <c r="I36" s="707"/>
      <c r="J36" s="708"/>
      <c r="K36" s="709"/>
    </row>
    <row r="37" spans="1:11" ht="15" customHeight="1" x14ac:dyDescent="0.15">
      <c r="A37" s="629"/>
      <c r="B37" s="360"/>
      <c r="C37" s="360"/>
      <c r="D37" s="360"/>
      <c r="E37" s="360"/>
      <c r="F37" s="360"/>
      <c r="G37" s="360"/>
      <c r="H37" s="180" t="str">
        <f t="shared" si="0"/>
        <v/>
      </c>
      <c r="I37" s="710"/>
      <c r="J37" s="711"/>
      <c r="K37" s="712"/>
    </row>
    <row r="38" spans="1:11" ht="12" customHeight="1" x14ac:dyDescent="0.15">
      <c r="A38" s="220"/>
      <c r="B38" s="236"/>
      <c r="C38" s="236"/>
      <c r="D38" s="236"/>
      <c r="E38" s="236"/>
      <c r="F38" s="236"/>
      <c r="G38" s="236"/>
      <c r="H38" s="236"/>
      <c r="I38" s="236"/>
      <c r="J38" s="236"/>
      <c r="K38" s="236"/>
    </row>
    <row r="40" spans="1:11" x14ac:dyDescent="0.15">
      <c r="A40" s="167" t="s">
        <v>317</v>
      </c>
    </row>
    <row r="41" spans="1:11" ht="3.75" customHeight="1" x14ac:dyDescent="0.15"/>
    <row r="42" spans="1:11" ht="18.75" customHeight="1" x14ac:dyDescent="0.15">
      <c r="A42" s="636"/>
      <c r="B42" s="637"/>
      <c r="C42" s="637"/>
      <c r="D42" s="637"/>
      <c r="E42" s="637"/>
      <c r="F42" s="637"/>
      <c r="G42" s="637"/>
      <c r="H42" s="637"/>
      <c r="I42" s="637"/>
      <c r="J42" s="637"/>
      <c r="K42" s="638"/>
    </row>
    <row r="43" spans="1:11" ht="18.75" customHeight="1" x14ac:dyDescent="0.15">
      <c r="A43" s="639"/>
      <c r="B43" s="640"/>
      <c r="C43" s="640"/>
      <c r="D43" s="640"/>
      <c r="E43" s="640"/>
      <c r="F43" s="640"/>
      <c r="G43" s="640"/>
      <c r="H43" s="640"/>
      <c r="I43" s="640"/>
      <c r="J43" s="640"/>
      <c r="K43" s="641"/>
    </row>
    <row r="44" spans="1:11" ht="18.75" customHeight="1" x14ac:dyDescent="0.15">
      <c r="A44" s="639"/>
      <c r="B44" s="640"/>
      <c r="C44" s="640"/>
      <c r="D44" s="640"/>
      <c r="E44" s="640"/>
      <c r="F44" s="640"/>
      <c r="G44" s="640"/>
      <c r="H44" s="640"/>
      <c r="I44" s="640"/>
      <c r="J44" s="640"/>
      <c r="K44" s="641"/>
    </row>
    <row r="45" spans="1:11" ht="18.75" customHeight="1" x14ac:dyDescent="0.15">
      <c r="A45" s="642"/>
      <c r="B45" s="643"/>
      <c r="C45" s="643"/>
      <c r="D45" s="643"/>
      <c r="E45" s="643"/>
      <c r="F45" s="643"/>
      <c r="G45" s="643"/>
      <c r="H45" s="643"/>
      <c r="I45" s="643"/>
      <c r="J45" s="643"/>
      <c r="K45" s="644"/>
    </row>
    <row r="48" spans="1:11" x14ac:dyDescent="0.15">
      <c r="A48" s="167" t="s">
        <v>444</v>
      </c>
    </row>
    <row r="49" spans="1:11" ht="3.75" customHeight="1" x14ac:dyDescent="0.15"/>
    <row r="50" spans="1:11" ht="18.75" customHeight="1" x14ac:dyDescent="0.15">
      <c r="A50" s="610" t="s">
        <v>495</v>
      </c>
      <c r="B50" s="611"/>
      <c r="C50" s="759"/>
      <c r="D50" s="760"/>
      <c r="E50" s="761"/>
    </row>
    <row r="51" spans="1:11" ht="18.75" customHeight="1" x14ac:dyDescent="0.15">
      <c r="A51" s="218" t="s">
        <v>499</v>
      </c>
      <c r="B51" s="265"/>
      <c r="C51" s="265"/>
      <c r="D51" s="265"/>
      <c r="E51" s="265"/>
      <c r="F51" s="265"/>
      <c r="G51" s="265"/>
      <c r="H51" s="265"/>
      <c r="I51" s="265"/>
      <c r="J51" s="265"/>
      <c r="K51" s="219"/>
    </row>
    <row r="52" spans="1:11" ht="18.75" customHeight="1" x14ac:dyDescent="0.15">
      <c r="A52" s="765" t="s">
        <v>493</v>
      </c>
      <c r="B52" s="766"/>
      <c r="C52" s="766"/>
      <c r="D52" s="766"/>
      <c r="E52" s="766"/>
      <c r="F52" s="766"/>
      <c r="G52" s="766"/>
      <c r="H52" s="766"/>
      <c r="I52" s="766"/>
      <c r="J52" s="766"/>
      <c r="K52" s="767"/>
    </row>
    <row r="53" spans="1:11" ht="18.75" customHeight="1" x14ac:dyDescent="0.15">
      <c r="A53" s="227"/>
      <c r="B53" s="636"/>
      <c r="C53" s="637"/>
      <c r="D53" s="637"/>
      <c r="E53" s="637"/>
      <c r="F53" s="637"/>
      <c r="G53" s="637"/>
      <c r="H53" s="637"/>
      <c r="I53" s="637"/>
      <c r="J53" s="637"/>
      <c r="K53" s="638"/>
    </row>
    <row r="54" spans="1:11" ht="18.75" customHeight="1" x14ac:dyDescent="0.15">
      <c r="A54" s="227"/>
      <c r="B54" s="639"/>
      <c r="C54" s="640"/>
      <c r="D54" s="640"/>
      <c r="E54" s="640"/>
      <c r="F54" s="640"/>
      <c r="G54" s="640"/>
      <c r="H54" s="640"/>
      <c r="I54" s="640"/>
      <c r="J54" s="640"/>
      <c r="K54" s="641"/>
    </row>
    <row r="55" spans="1:11" ht="18.75" customHeight="1" x14ac:dyDescent="0.15">
      <c r="A55" s="227"/>
      <c r="B55" s="642"/>
      <c r="C55" s="643"/>
      <c r="D55" s="643"/>
      <c r="E55" s="643"/>
      <c r="F55" s="643"/>
      <c r="G55" s="643"/>
      <c r="H55" s="643"/>
      <c r="I55" s="643"/>
      <c r="J55" s="643"/>
      <c r="K55" s="644"/>
    </row>
    <row r="56" spans="1:11" ht="8.25" customHeight="1" x14ac:dyDescent="0.15">
      <c r="A56" s="195"/>
      <c r="B56" s="196"/>
      <c r="C56" s="196"/>
      <c r="D56" s="196"/>
      <c r="E56" s="196"/>
      <c r="F56" s="196"/>
      <c r="G56" s="196"/>
      <c r="H56" s="196"/>
      <c r="I56" s="196"/>
      <c r="J56" s="196"/>
      <c r="K56" s="266"/>
    </row>
    <row r="57" spans="1:11" ht="30" customHeight="1" x14ac:dyDescent="0.15">
      <c r="A57" s="762" t="s">
        <v>494</v>
      </c>
      <c r="B57" s="763"/>
      <c r="C57" s="763"/>
      <c r="D57" s="763"/>
      <c r="E57" s="763"/>
      <c r="F57" s="763"/>
      <c r="G57" s="763"/>
      <c r="H57" s="763"/>
      <c r="I57" s="763"/>
      <c r="J57" s="763"/>
      <c r="K57" s="764"/>
    </row>
    <row r="58" spans="1:11" ht="18.75" customHeight="1" x14ac:dyDescent="0.15">
      <c r="A58" s="227"/>
      <c r="B58" s="636"/>
      <c r="C58" s="637"/>
      <c r="D58" s="637"/>
      <c r="E58" s="637"/>
      <c r="F58" s="637"/>
      <c r="G58" s="637"/>
      <c r="H58" s="637"/>
      <c r="I58" s="637"/>
      <c r="J58" s="637"/>
      <c r="K58" s="638"/>
    </row>
    <row r="59" spans="1:11" ht="18.75" customHeight="1" x14ac:dyDescent="0.15">
      <c r="A59" s="227"/>
      <c r="B59" s="639"/>
      <c r="C59" s="640"/>
      <c r="D59" s="640"/>
      <c r="E59" s="640"/>
      <c r="F59" s="640"/>
      <c r="G59" s="640"/>
      <c r="H59" s="640"/>
      <c r="I59" s="640"/>
      <c r="J59" s="640"/>
      <c r="K59" s="641"/>
    </row>
    <row r="60" spans="1:11" ht="18.75" customHeight="1" x14ac:dyDescent="0.15">
      <c r="A60" s="228"/>
      <c r="B60" s="642"/>
      <c r="C60" s="643"/>
      <c r="D60" s="643"/>
      <c r="E60" s="643"/>
      <c r="F60" s="643"/>
      <c r="G60" s="643"/>
      <c r="H60" s="643"/>
      <c r="I60" s="643"/>
      <c r="J60" s="643"/>
      <c r="K60" s="644"/>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RowHeight="12" x14ac:dyDescent="0.15"/>
  <cols>
    <col min="1" max="1" width="11.25" style="167" customWidth="1"/>
    <col min="2" max="18" width="10" style="167" customWidth="1"/>
    <col min="19" max="16384" width="9" style="167"/>
  </cols>
  <sheetData>
    <row r="1" spans="1:11" x14ac:dyDescent="0.15">
      <c r="A1" s="167" t="s">
        <v>500</v>
      </c>
    </row>
    <row r="2" spans="1:11" ht="18" customHeight="1" x14ac:dyDescent="0.15">
      <c r="A2" s="655" t="s">
        <v>285</v>
      </c>
      <c r="B2" s="655"/>
      <c r="C2" s="655"/>
      <c r="D2" s="655"/>
      <c r="E2" s="655"/>
      <c r="F2" s="655"/>
      <c r="G2" s="655"/>
      <c r="H2" s="655"/>
      <c r="I2" s="655"/>
      <c r="J2" s="655"/>
      <c r="K2" s="655"/>
    </row>
    <row r="5" spans="1:11" ht="18.75" customHeight="1" x14ac:dyDescent="0.15">
      <c r="A5" s="221" t="s">
        <v>86</v>
      </c>
      <c r="B5" s="652" t="s">
        <v>501</v>
      </c>
      <c r="C5" s="652"/>
      <c r="D5" s="652"/>
      <c r="E5" s="652"/>
      <c r="F5" s="652"/>
    </row>
    <row r="6" spans="1:11" ht="12" customHeight="1" x14ac:dyDescent="0.15">
      <c r="A6" s="220"/>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221" t="s">
        <v>302</v>
      </c>
      <c r="B16" s="589"/>
      <c r="C16" s="590"/>
      <c r="D16" s="590"/>
      <c r="E16" s="590"/>
      <c r="F16" s="591"/>
      <c r="G16" s="653"/>
      <c r="H16" s="715"/>
      <c r="I16" s="715"/>
      <c r="J16" s="715"/>
      <c r="K16" s="654"/>
    </row>
    <row r="17" spans="1:11" ht="18.75" customHeight="1" x14ac:dyDescent="0.15">
      <c r="A17" s="347" t="s">
        <v>383</v>
      </c>
      <c r="B17" s="341" t="s">
        <v>646</v>
      </c>
      <c r="C17" s="384"/>
      <c r="D17" s="342" t="s">
        <v>656</v>
      </c>
      <c r="E17" s="385"/>
      <c r="F17" s="344" t="s">
        <v>657</v>
      </c>
      <c r="G17" s="386">
        <f>C17+E17</f>
        <v>0</v>
      </c>
      <c r="H17" s="343"/>
      <c r="I17" s="387"/>
      <c r="J17" s="343"/>
      <c r="K17" s="388"/>
    </row>
    <row r="18" spans="1:11" x14ac:dyDescent="0.15">
      <c r="A18" s="623" t="s">
        <v>292</v>
      </c>
      <c r="B18" s="646" t="s">
        <v>290</v>
      </c>
      <c r="C18" s="646"/>
      <c r="D18" s="646"/>
      <c r="E18" s="646"/>
      <c r="F18" s="646"/>
      <c r="G18" s="646" t="s">
        <v>291</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221" t="s">
        <v>294</v>
      </c>
      <c r="C20" s="652" t="s">
        <v>295</v>
      </c>
      <c r="D20" s="652"/>
      <c r="E20" s="652"/>
      <c r="F20" s="652"/>
      <c r="G20" s="652"/>
      <c r="H20" s="652"/>
      <c r="I20" s="652"/>
      <c r="J20" s="652"/>
      <c r="K20" s="652"/>
    </row>
    <row r="21" spans="1:11" x14ac:dyDescent="0.15">
      <c r="A21" s="645"/>
      <c r="B21" s="629"/>
      <c r="C21" s="221" t="s">
        <v>296</v>
      </c>
      <c r="D21" s="221" t="s">
        <v>297</v>
      </c>
      <c r="E21" s="221" t="s">
        <v>298</v>
      </c>
      <c r="F21" s="653" t="s">
        <v>291</v>
      </c>
      <c r="G21" s="654"/>
      <c r="H21" s="646" t="s">
        <v>299</v>
      </c>
      <c r="I21" s="646"/>
      <c r="J21" s="646"/>
      <c r="K21" s="646"/>
    </row>
    <row r="22" spans="1:11" ht="18.75" customHeight="1" x14ac:dyDescent="0.15">
      <c r="A22" s="645"/>
      <c r="B22" s="629"/>
      <c r="C22" s="354"/>
      <c r="D22" s="355"/>
      <c r="E22" s="356"/>
      <c r="F22" s="592"/>
      <c r="G22" s="592"/>
      <c r="H22" s="254" t="s">
        <v>300</v>
      </c>
      <c r="I22" s="357"/>
      <c r="J22" s="254" t="s">
        <v>301</v>
      </c>
      <c r="K22" s="358"/>
    </row>
    <row r="23" spans="1:11" ht="18.75" customHeight="1" x14ac:dyDescent="0.15">
      <c r="A23" s="645"/>
      <c r="B23" s="629"/>
      <c r="C23" s="354"/>
      <c r="D23" s="355"/>
      <c r="E23" s="356"/>
      <c r="F23" s="592"/>
      <c r="G23" s="592"/>
      <c r="H23" s="254" t="s">
        <v>300</v>
      </c>
      <c r="I23" s="357"/>
      <c r="J23" s="254" t="s">
        <v>301</v>
      </c>
      <c r="K23" s="358"/>
    </row>
    <row r="26" spans="1:11" x14ac:dyDescent="0.15">
      <c r="A26" s="167" t="s">
        <v>316</v>
      </c>
    </row>
    <row r="27" spans="1:11" ht="3.75" customHeight="1" x14ac:dyDescent="0.15"/>
    <row r="28" spans="1:11" x14ac:dyDescent="0.15">
      <c r="A28" s="634" t="s">
        <v>63</v>
      </c>
      <c r="B28" s="773" t="s">
        <v>362</v>
      </c>
      <c r="C28" s="774"/>
      <c r="D28" s="774"/>
      <c r="E28" s="614"/>
      <c r="F28" s="773" t="s">
        <v>511</v>
      </c>
      <c r="G28" s="774"/>
      <c r="H28" s="774"/>
      <c r="I28" s="774"/>
      <c r="J28" s="614"/>
      <c r="K28" s="634" t="s">
        <v>282</v>
      </c>
    </row>
    <row r="29" spans="1:11" ht="13.5" customHeight="1" x14ac:dyDescent="0.15">
      <c r="A29" s="724"/>
      <c r="B29" s="788" t="s">
        <v>425</v>
      </c>
      <c r="C29" s="788" t="s">
        <v>510</v>
      </c>
      <c r="D29" s="788" t="s">
        <v>441</v>
      </c>
      <c r="E29" s="788" t="s">
        <v>279</v>
      </c>
      <c r="F29" s="791" t="s">
        <v>512</v>
      </c>
      <c r="G29" s="269"/>
      <c r="H29" s="648" t="s">
        <v>498</v>
      </c>
      <c r="I29" s="648" t="s">
        <v>578</v>
      </c>
      <c r="J29" s="789" t="s">
        <v>279</v>
      </c>
      <c r="K29" s="724"/>
    </row>
    <row r="30" spans="1:11" ht="24" x14ac:dyDescent="0.15">
      <c r="A30" s="635"/>
      <c r="B30" s="788"/>
      <c r="C30" s="788"/>
      <c r="D30" s="788"/>
      <c r="E30" s="788"/>
      <c r="F30" s="792"/>
      <c r="G30" s="258" t="s">
        <v>570</v>
      </c>
      <c r="H30" s="739"/>
      <c r="I30" s="739"/>
      <c r="J30" s="790"/>
      <c r="K30" s="635"/>
    </row>
    <row r="31" spans="1:11" ht="18.75" customHeight="1" x14ac:dyDescent="0.15">
      <c r="A31" s="221" t="s">
        <v>659</v>
      </c>
      <c r="B31" s="355"/>
      <c r="C31" s="355"/>
      <c r="D31" s="355"/>
      <c r="E31" s="355"/>
      <c r="F31" s="363"/>
      <c r="G31" s="355"/>
      <c r="H31" s="355"/>
      <c r="I31" s="355"/>
      <c r="J31" s="355"/>
      <c r="K31" s="178" t="str">
        <f>IF(SUM(B31+C31+D31+E31+F31+H31+I31+J31)=0,"",SUM(B31+C31+D31+E31+F31+H31+I31+J31))</f>
        <v/>
      </c>
    </row>
    <row r="32" spans="1:11" ht="15" customHeight="1" x14ac:dyDescent="0.15">
      <c r="A32" s="646" t="s">
        <v>660</v>
      </c>
      <c r="B32" s="459"/>
      <c r="C32" s="459"/>
      <c r="D32" s="459"/>
      <c r="E32" s="459"/>
      <c r="F32" s="460"/>
      <c r="G32" s="459"/>
      <c r="H32" s="459"/>
      <c r="I32" s="459"/>
      <c r="J32" s="459"/>
      <c r="K32" s="179" t="str">
        <f t="shared" ref="K32:K33" si="0">IF(SUM(B32+C32+D32+E32+F32+H32+I32+J32)=0,"",SUM(B32+C32+D32+E32+F32+H32+I32+J32))</f>
        <v/>
      </c>
    </row>
    <row r="33" spans="1:11" ht="15" customHeight="1" x14ac:dyDescent="0.15">
      <c r="A33" s="646"/>
      <c r="B33" s="360"/>
      <c r="C33" s="360"/>
      <c r="D33" s="360"/>
      <c r="E33" s="360"/>
      <c r="F33" s="369"/>
      <c r="G33" s="360"/>
      <c r="H33" s="360"/>
      <c r="I33" s="360"/>
      <c r="J33" s="360"/>
      <c r="K33" s="180" t="str">
        <f t="shared" si="0"/>
        <v/>
      </c>
    </row>
    <row r="34" spans="1:11" s="196" customFormat="1" ht="7.5" customHeight="1" x14ac:dyDescent="0.15">
      <c r="A34" s="220"/>
      <c r="B34" s="236"/>
      <c r="C34" s="236"/>
      <c r="D34" s="236"/>
      <c r="E34" s="236"/>
      <c r="F34" s="236"/>
      <c r="G34" s="236"/>
      <c r="H34" s="236"/>
      <c r="I34" s="236"/>
      <c r="J34" s="236"/>
      <c r="K34" s="236"/>
    </row>
    <row r="35" spans="1:11" ht="22.5" customHeight="1" x14ac:dyDescent="0.15">
      <c r="A35" s="221" t="s">
        <v>516</v>
      </c>
      <c r="B35" s="271" t="s">
        <v>513</v>
      </c>
      <c r="C35" s="374"/>
      <c r="D35" s="271" t="s">
        <v>514</v>
      </c>
      <c r="E35" s="374"/>
      <c r="F35" s="271" t="s">
        <v>515</v>
      </c>
      <c r="G35" s="374"/>
      <c r="H35" s="236"/>
      <c r="I35" s="236"/>
      <c r="J35" s="236"/>
      <c r="K35" s="236"/>
    </row>
    <row r="37" spans="1:11" ht="16.5" customHeight="1" x14ac:dyDescent="0.15"/>
    <row r="38" spans="1:11" x14ac:dyDescent="0.15">
      <c r="A38" s="167" t="s">
        <v>317</v>
      </c>
    </row>
    <row r="39" spans="1:11" ht="3.75" customHeight="1" x14ac:dyDescent="0.15"/>
    <row r="40" spans="1:11" ht="18.75" customHeight="1" x14ac:dyDescent="0.15">
      <c r="A40" s="636"/>
      <c r="B40" s="637"/>
      <c r="C40" s="637"/>
      <c r="D40" s="637"/>
      <c r="E40" s="637"/>
      <c r="F40" s="637"/>
      <c r="G40" s="637"/>
      <c r="H40" s="637"/>
      <c r="I40" s="637"/>
      <c r="J40" s="637"/>
      <c r="K40" s="638"/>
    </row>
    <row r="41" spans="1:11" ht="18.75" customHeight="1" x14ac:dyDescent="0.15">
      <c r="A41" s="639"/>
      <c r="B41" s="640"/>
      <c r="C41" s="640"/>
      <c r="D41" s="640"/>
      <c r="E41" s="640"/>
      <c r="F41" s="640"/>
      <c r="G41" s="640"/>
      <c r="H41" s="640"/>
      <c r="I41" s="640"/>
      <c r="J41" s="640"/>
      <c r="K41" s="641"/>
    </row>
    <row r="42" spans="1:11" ht="18.75" customHeight="1" x14ac:dyDescent="0.15">
      <c r="A42" s="642"/>
      <c r="B42" s="643"/>
      <c r="C42" s="643"/>
      <c r="D42" s="643"/>
      <c r="E42" s="643"/>
      <c r="F42" s="643"/>
      <c r="G42" s="643"/>
      <c r="H42" s="643"/>
      <c r="I42" s="643"/>
      <c r="J42" s="643"/>
      <c r="K42" s="644"/>
    </row>
    <row r="45" spans="1:11" x14ac:dyDescent="0.15">
      <c r="A45" s="167" t="s">
        <v>444</v>
      </c>
    </row>
    <row r="46" spans="1:11" ht="3.75" customHeight="1" x14ac:dyDescent="0.15"/>
    <row r="47" spans="1:11" ht="18.75" customHeight="1" x14ac:dyDescent="0.15">
      <c r="A47" s="632" t="s">
        <v>517</v>
      </c>
      <c r="B47" s="672"/>
      <c r="C47" s="376" t="s">
        <v>655</v>
      </c>
      <c r="D47" s="346" t="s">
        <v>654</v>
      </c>
      <c r="E47" s="375" t="s">
        <v>655</v>
      </c>
      <c r="F47" s="348"/>
      <c r="G47" s="678" t="s">
        <v>529</v>
      </c>
      <c r="H47" s="678"/>
      <c r="I47" s="775"/>
      <c r="J47" s="775"/>
      <c r="K47" s="775"/>
    </row>
    <row r="48" spans="1:11" ht="18.75" customHeight="1" x14ac:dyDescent="0.15">
      <c r="A48" s="632" t="s">
        <v>528</v>
      </c>
      <c r="B48" s="672"/>
      <c r="C48" s="376"/>
      <c r="D48" s="223" t="s">
        <v>539</v>
      </c>
      <c r="E48" s="780"/>
      <c r="F48" s="782"/>
      <c r="G48" s="678" t="s">
        <v>530</v>
      </c>
      <c r="H48" s="678"/>
      <c r="I48" s="776"/>
      <c r="J48" s="776"/>
      <c r="K48" s="776"/>
    </row>
    <row r="49" spans="1:11" ht="18.75" customHeight="1" x14ac:dyDescent="0.15">
      <c r="A49" s="610" t="s">
        <v>531</v>
      </c>
      <c r="B49" s="672"/>
      <c r="C49" s="657"/>
      <c r="D49" s="657"/>
      <c r="E49" s="657"/>
      <c r="F49" s="657"/>
      <c r="G49" s="657"/>
      <c r="H49" s="657"/>
      <c r="I49" s="657"/>
      <c r="J49" s="657"/>
      <c r="K49" s="657"/>
    </row>
    <row r="50" spans="1:11" ht="18.75" customHeight="1" x14ac:dyDescent="0.15">
      <c r="A50" s="267"/>
      <c r="B50" s="514" t="s">
        <v>525</v>
      </c>
      <c r="C50" s="265"/>
      <c r="D50" s="265"/>
      <c r="E50" s="265"/>
      <c r="F50" s="265"/>
      <c r="G50" s="265"/>
      <c r="H50" s="265"/>
      <c r="I50" s="265"/>
      <c r="J50" s="265"/>
      <c r="K50" s="219"/>
    </row>
    <row r="51" spans="1:11" ht="18.75" customHeight="1" x14ac:dyDescent="0.15">
      <c r="A51" s="518"/>
      <c r="B51" s="518"/>
      <c r="C51" s="221" t="s">
        <v>532</v>
      </c>
      <c r="D51" s="685"/>
      <c r="E51" s="685"/>
      <c r="F51" s="685"/>
      <c r="G51" s="685"/>
      <c r="H51" s="685"/>
      <c r="I51" s="685"/>
      <c r="J51" s="685"/>
      <c r="K51" s="685"/>
    </row>
    <row r="52" spans="1:11" ht="18.75" customHeight="1" x14ac:dyDescent="0.15">
      <c r="A52" s="518"/>
      <c r="B52" s="517"/>
      <c r="C52" s="221" t="s">
        <v>455</v>
      </c>
      <c r="D52" s="685"/>
      <c r="E52" s="685"/>
      <c r="F52" s="685"/>
      <c r="G52" s="685"/>
      <c r="H52" s="685"/>
      <c r="I52" s="685"/>
      <c r="J52" s="685"/>
      <c r="K52" s="685"/>
    </row>
    <row r="53" spans="1:11" ht="18.75" customHeight="1" x14ac:dyDescent="0.15">
      <c r="A53" s="268"/>
      <c r="B53" s="515" t="s">
        <v>523</v>
      </c>
      <c r="C53" s="211"/>
      <c r="D53" s="225"/>
      <c r="E53" s="780"/>
      <c r="F53" s="781"/>
      <c r="G53" s="781"/>
      <c r="H53" s="781"/>
      <c r="I53" s="781"/>
      <c r="J53" s="781"/>
      <c r="K53" s="782"/>
    </row>
    <row r="54" spans="1:11" ht="18.75" customHeight="1" x14ac:dyDescent="0.15">
      <c r="A54" s="218" t="s">
        <v>524</v>
      </c>
      <c r="B54" s="265"/>
      <c r="C54" s="265"/>
      <c r="D54" s="238"/>
      <c r="E54" s="783"/>
      <c r="F54" s="783"/>
      <c r="G54" s="783"/>
      <c r="H54" s="783"/>
      <c r="I54" s="265"/>
      <c r="J54" s="265"/>
      <c r="K54" s="219"/>
    </row>
    <row r="55" spans="1:11" ht="18.75" customHeight="1" x14ac:dyDescent="0.15">
      <c r="A55" s="202"/>
      <c r="B55" s="221" t="s">
        <v>340</v>
      </c>
      <c r="C55" s="593"/>
      <c r="D55" s="594"/>
      <c r="E55" s="594"/>
      <c r="F55" s="787"/>
      <c r="G55" s="221" t="s">
        <v>272</v>
      </c>
      <c r="H55" s="593"/>
      <c r="I55" s="594"/>
      <c r="J55" s="594"/>
      <c r="K55" s="787"/>
    </row>
    <row r="56" spans="1:11" ht="18.75" customHeight="1" x14ac:dyDescent="0.15">
      <c r="A56" s="195"/>
      <c r="B56" s="224" t="s">
        <v>288</v>
      </c>
      <c r="C56" s="593"/>
      <c r="D56" s="787"/>
      <c r="E56" s="167" t="s">
        <v>343</v>
      </c>
      <c r="F56" s="221" t="s">
        <v>341</v>
      </c>
      <c r="G56" s="593"/>
      <c r="H56" s="594"/>
      <c r="I56" s="225" t="s">
        <v>342</v>
      </c>
      <c r="J56" s="196"/>
      <c r="K56" s="266"/>
    </row>
    <row r="57" spans="1:11" ht="18.75" customHeight="1" x14ac:dyDescent="0.15">
      <c r="A57" s="195"/>
      <c r="B57" s="606" t="s">
        <v>526</v>
      </c>
      <c r="C57" s="606"/>
      <c r="D57" s="606"/>
      <c r="E57" s="606"/>
      <c r="F57" s="731"/>
      <c r="G57" s="732"/>
      <c r="H57" s="732"/>
      <c r="I57" s="733"/>
      <c r="J57" s="196"/>
      <c r="K57" s="266"/>
    </row>
    <row r="58" spans="1:11" ht="18.75" customHeight="1" x14ac:dyDescent="0.15">
      <c r="A58" s="195"/>
      <c r="B58" s="785" t="s">
        <v>527</v>
      </c>
      <c r="C58" s="786"/>
      <c r="D58" s="786"/>
      <c r="E58" s="786"/>
      <c r="F58" s="612" t="s">
        <v>335</v>
      </c>
      <c r="G58" s="613"/>
      <c r="H58" s="777"/>
      <c r="I58" s="778"/>
      <c r="J58" s="779"/>
      <c r="K58" s="266"/>
    </row>
    <row r="59" spans="1:11" ht="18.75" customHeight="1" x14ac:dyDescent="0.15">
      <c r="A59" s="195"/>
      <c r="B59" s="214"/>
      <c r="C59" s="216"/>
      <c r="D59" s="216"/>
      <c r="E59" s="215"/>
      <c r="F59" s="205"/>
      <c r="G59" s="204" t="s">
        <v>336</v>
      </c>
      <c r="H59" s="377"/>
      <c r="I59" s="378"/>
      <c r="J59" s="362"/>
      <c r="K59" s="266"/>
    </row>
    <row r="60" spans="1:11" ht="18.75" customHeight="1" x14ac:dyDescent="0.15">
      <c r="A60" s="226"/>
      <c r="B60" s="197"/>
      <c r="C60" s="217"/>
      <c r="D60" s="615"/>
      <c r="E60" s="616"/>
      <c r="F60" s="784" t="s">
        <v>334</v>
      </c>
      <c r="G60" s="616"/>
      <c r="H60" s="620"/>
      <c r="I60" s="620"/>
      <c r="J60" s="621"/>
      <c r="K60" s="213"/>
    </row>
    <row r="61" spans="1:11" ht="6.75" customHeight="1" x14ac:dyDescent="0.15">
      <c r="A61" s="196"/>
      <c r="B61" s="175"/>
      <c r="C61" s="175"/>
      <c r="D61" s="175"/>
      <c r="E61" s="175"/>
      <c r="F61" s="175"/>
      <c r="G61" s="175"/>
      <c r="H61" s="276"/>
      <c r="I61" s="276"/>
      <c r="J61" s="276"/>
      <c r="K61" s="196"/>
    </row>
    <row r="62" spans="1:11" ht="12" customHeight="1" x14ac:dyDescent="0.15">
      <c r="A62" s="196" t="s">
        <v>534</v>
      </c>
      <c r="B62" s="175"/>
      <c r="C62" s="175"/>
      <c r="D62" s="175"/>
      <c r="E62" s="175"/>
      <c r="F62" s="175"/>
      <c r="G62" s="175"/>
      <c r="H62" s="276"/>
      <c r="I62" s="276"/>
      <c r="J62" s="276"/>
      <c r="K62" s="196"/>
    </row>
    <row r="63" spans="1:11" x14ac:dyDescent="0.15">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RowHeight="12" x14ac:dyDescent="0.15"/>
  <cols>
    <col min="1" max="1" width="11.25" style="167" customWidth="1"/>
    <col min="2" max="18" width="10" style="167" customWidth="1"/>
    <col min="19" max="16384" width="9" style="167"/>
  </cols>
  <sheetData>
    <row r="1" spans="1:11" x14ac:dyDescent="0.15">
      <c r="A1" s="167" t="s">
        <v>535</v>
      </c>
    </row>
    <row r="2" spans="1:11" ht="18" customHeight="1" x14ac:dyDescent="0.15">
      <c r="A2" s="655" t="s">
        <v>285</v>
      </c>
      <c r="B2" s="655"/>
      <c r="C2" s="655"/>
      <c r="D2" s="655"/>
      <c r="E2" s="655"/>
      <c r="F2" s="655"/>
      <c r="G2" s="655"/>
      <c r="H2" s="655"/>
      <c r="I2" s="655"/>
      <c r="J2" s="655"/>
      <c r="K2" s="655"/>
    </row>
    <row r="5" spans="1:11" ht="18.75" customHeight="1" x14ac:dyDescent="0.15">
      <c r="A5" s="221" t="s">
        <v>86</v>
      </c>
      <c r="B5" s="652" t="s">
        <v>536</v>
      </c>
      <c r="C5" s="652"/>
      <c r="D5" s="652"/>
      <c r="E5" s="652"/>
      <c r="F5" s="652"/>
    </row>
    <row r="6" spans="1:11" ht="12" customHeight="1" x14ac:dyDescent="0.15">
      <c r="A6" s="220"/>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221" t="s">
        <v>302</v>
      </c>
      <c r="B16" s="629"/>
      <c r="C16" s="629"/>
      <c r="D16" s="629"/>
      <c r="E16" s="629"/>
      <c r="F16" s="629"/>
      <c r="G16" s="653"/>
      <c r="H16" s="715"/>
      <c r="I16" s="715"/>
      <c r="J16" s="715"/>
      <c r="K16" s="654"/>
    </row>
    <row r="17" spans="1:11" ht="18.75" customHeight="1" x14ac:dyDescent="0.15">
      <c r="A17" s="347" t="s">
        <v>383</v>
      </c>
      <c r="B17" s="341" t="s">
        <v>646</v>
      </c>
      <c r="C17" s="384"/>
      <c r="D17" s="342" t="s">
        <v>656</v>
      </c>
      <c r="E17" s="385"/>
      <c r="F17" s="344" t="s">
        <v>657</v>
      </c>
      <c r="G17" s="386">
        <f>C17+E17</f>
        <v>0</v>
      </c>
      <c r="H17" s="343"/>
      <c r="I17" s="387"/>
      <c r="J17" s="343"/>
      <c r="K17" s="388"/>
    </row>
    <row r="18" spans="1:11" x14ac:dyDescent="0.15">
      <c r="A18" s="623" t="s">
        <v>292</v>
      </c>
      <c r="B18" s="646" t="s">
        <v>290</v>
      </c>
      <c r="C18" s="646"/>
      <c r="D18" s="646"/>
      <c r="E18" s="646"/>
      <c r="F18" s="646"/>
      <c r="G18" s="646" t="s">
        <v>291</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221" t="s">
        <v>294</v>
      </c>
      <c r="C20" s="652" t="s">
        <v>295</v>
      </c>
      <c r="D20" s="652"/>
      <c r="E20" s="652"/>
      <c r="F20" s="652"/>
      <c r="G20" s="652"/>
      <c r="H20" s="652"/>
      <c r="I20" s="652"/>
      <c r="J20" s="652"/>
      <c r="K20" s="652"/>
    </row>
    <row r="21" spans="1:11" x14ac:dyDescent="0.15">
      <c r="A21" s="645"/>
      <c r="B21" s="629"/>
      <c r="C21" s="221" t="s">
        <v>296</v>
      </c>
      <c r="D21" s="221" t="s">
        <v>297</v>
      </c>
      <c r="E21" s="221" t="s">
        <v>298</v>
      </c>
      <c r="F21" s="653" t="s">
        <v>291</v>
      </c>
      <c r="G21" s="654"/>
      <c r="H21" s="646" t="s">
        <v>299</v>
      </c>
      <c r="I21" s="646"/>
      <c r="J21" s="646"/>
      <c r="K21" s="646"/>
    </row>
    <row r="22" spans="1:11" ht="18.75" customHeight="1" x14ac:dyDescent="0.15">
      <c r="A22" s="645"/>
      <c r="B22" s="629"/>
      <c r="C22" s="354"/>
      <c r="D22" s="355"/>
      <c r="E22" s="356"/>
      <c r="F22" s="592"/>
      <c r="G22" s="592"/>
      <c r="H22" s="254" t="s">
        <v>300</v>
      </c>
      <c r="I22" s="357"/>
      <c r="J22" s="254" t="s">
        <v>301</v>
      </c>
      <c r="K22" s="358"/>
    </row>
    <row r="23" spans="1:11" ht="18.75" customHeight="1" x14ac:dyDescent="0.15">
      <c r="A23" s="645"/>
      <c r="B23" s="629"/>
      <c r="C23" s="354"/>
      <c r="D23" s="355"/>
      <c r="E23" s="356"/>
      <c r="F23" s="592"/>
      <c r="G23" s="592"/>
      <c r="H23" s="254" t="s">
        <v>300</v>
      </c>
      <c r="I23" s="357"/>
      <c r="J23" s="254" t="s">
        <v>301</v>
      </c>
      <c r="K23" s="358"/>
    </row>
    <row r="26" spans="1:11" x14ac:dyDescent="0.15">
      <c r="A26" s="167" t="s">
        <v>316</v>
      </c>
    </row>
    <row r="27" spans="1:11" ht="3.75" customHeight="1" x14ac:dyDescent="0.15"/>
    <row r="28" spans="1:11" x14ac:dyDescent="0.15">
      <c r="A28" s="634" t="s">
        <v>63</v>
      </c>
      <c r="B28" s="773" t="s">
        <v>362</v>
      </c>
      <c r="C28" s="774"/>
      <c r="D28" s="774"/>
      <c r="E28" s="614"/>
      <c r="F28" s="773" t="s">
        <v>511</v>
      </c>
      <c r="G28" s="774"/>
      <c r="H28" s="774"/>
      <c r="I28" s="774"/>
      <c r="J28" s="614"/>
      <c r="K28" s="634" t="s">
        <v>282</v>
      </c>
    </row>
    <row r="29" spans="1:11" ht="13.5" customHeight="1" x14ac:dyDescent="0.15">
      <c r="A29" s="724"/>
      <c r="B29" s="788" t="s">
        <v>425</v>
      </c>
      <c r="C29" s="788" t="s">
        <v>510</v>
      </c>
      <c r="D29" s="788" t="s">
        <v>441</v>
      </c>
      <c r="E29" s="788" t="s">
        <v>279</v>
      </c>
      <c r="F29" s="791" t="s">
        <v>512</v>
      </c>
      <c r="G29" s="269"/>
      <c r="H29" s="648" t="s">
        <v>498</v>
      </c>
      <c r="I29" s="648" t="s">
        <v>578</v>
      </c>
      <c r="J29" s="789" t="s">
        <v>279</v>
      </c>
      <c r="K29" s="724"/>
    </row>
    <row r="30" spans="1:11" ht="24" x14ac:dyDescent="0.15">
      <c r="A30" s="635"/>
      <c r="B30" s="788"/>
      <c r="C30" s="788"/>
      <c r="D30" s="788"/>
      <c r="E30" s="788"/>
      <c r="F30" s="792"/>
      <c r="G30" s="258" t="s">
        <v>570</v>
      </c>
      <c r="H30" s="739"/>
      <c r="I30" s="739"/>
      <c r="J30" s="790"/>
      <c r="K30" s="635"/>
    </row>
    <row r="31" spans="1:11" ht="18.75" customHeight="1" x14ac:dyDescent="0.15">
      <c r="A31" s="221" t="s">
        <v>659</v>
      </c>
      <c r="B31" s="355"/>
      <c r="C31" s="355"/>
      <c r="D31" s="355"/>
      <c r="E31" s="355"/>
      <c r="F31" s="363"/>
      <c r="G31" s="355"/>
      <c r="H31" s="355"/>
      <c r="I31" s="355"/>
      <c r="J31" s="355"/>
      <c r="K31" s="178" t="str">
        <f>IF(SUM(B31+C31+D31+E31+F31+H31+I31+J31)=0,"",SUM(B31+C31+D31+E31+F31+H31+I31+J31))</f>
        <v/>
      </c>
    </row>
    <row r="32" spans="1:11" ht="15" customHeight="1" x14ac:dyDescent="0.15">
      <c r="A32" s="646" t="s">
        <v>660</v>
      </c>
      <c r="B32" s="459"/>
      <c r="C32" s="459"/>
      <c r="D32" s="459"/>
      <c r="E32" s="459"/>
      <c r="F32" s="460"/>
      <c r="G32" s="459"/>
      <c r="H32" s="459"/>
      <c r="I32" s="459"/>
      <c r="J32" s="459"/>
      <c r="K32" s="179" t="str">
        <f t="shared" ref="K32:K33" si="0">IF(SUM(B32+C32+D32+E32+F32+H32+I32+J32)=0,"",SUM(B32+C32+D32+E32+F32+H32+I32+J32))</f>
        <v/>
      </c>
    </row>
    <row r="33" spans="1:11" ht="15" customHeight="1" x14ac:dyDescent="0.15">
      <c r="A33" s="646"/>
      <c r="B33" s="360"/>
      <c r="C33" s="360"/>
      <c r="D33" s="360"/>
      <c r="E33" s="360"/>
      <c r="F33" s="369"/>
      <c r="G33" s="360"/>
      <c r="H33" s="360"/>
      <c r="I33" s="360"/>
      <c r="J33" s="360"/>
      <c r="K33" s="180" t="str">
        <f t="shared" si="0"/>
        <v/>
      </c>
    </row>
    <row r="34" spans="1:11" s="196" customFormat="1" ht="7.5" customHeight="1" x14ac:dyDescent="0.15">
      <c r="A34" s="220"/>
      <c r="B34" s="236"/>
      <c r="C34" s="236"/>
      <c r="D34" s="236"/>
      <c r="E34" s="236"/>
      <c r="F34" s="236"/>
      <c r="G34" s="236"/>
      <c r="H34" s="236"/>
      <c r="I34" s="236"/>
      <c r="J34" s="236"/>
      <c r="K34" s="236"/>
    </row>
    <row r="35" spans="1:11" ht="22.5" customHeight="1" x14ac:dyDescent="0.15">
      <c r="A35" s="221" t="s">
        <v>516</v>
      </c>
      <c r="B35" s="271" t="s">
        <v>513</v>
      </c>
      <c r="C35" s="374"/>
      <c r="D35" s="271" t="s">
        <v>514</v>
      </c>
      <c r="E35" s="374"/>
      <c r="F35" s="271" t="s">
        <v>515</v>
      </c>
      <c r="G35" s="374"/>
      <c r="H35" s="236"/>
      <c r="I35" s="236"/>
      <c r="J35" s="236"/>
      <c r="K35" s="236"/>
    </row>
    <row r="38" spans="1:11" x14ac:dyDescent="0.15">
      <c r="A38" s="167" t="s">
        <v>317</v>
      </c>
    </row>
    <row r="39" spans="1:11" ht="3.75" customHeight="1" x14ac:dyDescent="0.15"/>
    <row r="40" spans="1:11" ht="18.75" customHeight="1" x14ac:dyDescent="0.15">
      <c r="A40" s="636"/>
      <c r="B40" s="637"/>
      <c r="C40" s="637"/>
      <c r="D40" s="637"/>
      <c r="E40" s="637"/>
      <c r="F40" s="637"/>
      <c r="G40" s="637"/>
      <c r="H40" s="637"/>
      <c r="I40" s="637"/>
      <c r="J40" s="637"/>
      <c r="K40" s="638"/>
    </row>
    <row r="41" spans="1:11" ht="18.75" customHeight="1" x14ac:dyDescent="0.15">
      <c r="A41" s="639"/>
      <c r="B41" s="640"/>
      <c r="C41" s="640"/>
      <c r="D41" s="640"/>
      <c r="E41" s="640"/>
      <c r="F41" s="640"/>
      <c r="G41" s="640"/>
      <c r="H41" s="640"/>
      <c r="I41" s="640"/>
      <c r="J41" s="640"/>
      <c r="K41" s="641"/>
    </row>
    <row r="42" spans="1:11" ht="18.75" customHeight="1" x14ac:dyDescent="0.15">
      <c r="A42" s="642"/>
      <c r="B42" s="643"/>
      <c r="C42" s="643"/>
      <c r="D42" s="643"/>
      <c r="E42" s="643"/>
      <c r="F42" s="643"/>
      <c r="G42" s="643"/>
      <c r="H42" s="643"/>
      <c r="I42" s="643"/>
      <c r="J42" s="643"/>
      <c r="K42" s="644"/>
    </row>
    <row r="45" spans="1:11" x14ac:dyDescent="0.15">
      <c r="A45" s="167" t="s">
        <v>444</v>
      </c>
    </row>
    <row r="46" spans="1:11" ht="3.75" customHeight="1" x14ac:dyDescent="0.15"/>
    <row r="47" spans="1:11" ht="18.75" customHeight="1" x14ac:dyDescent="0.15">
      <c r="A47" s="632" t="s">
        <v>517</v>
      </c>
      <c r="B47" s="672"/>
      <c r="C47" s="376" t="s">
        <v>655</v>
      </c>
      <c r="D47" s="346" t="s">
        <v>654</v>
      </c>
      <c r="E47" s="375" t="s">
        <v>655</v>
      </c>
      <c r="F47" s="348"/>
      <c r="G47" s="678" t="s">
        <v>529</v>
      </c>
      <c r="H47" s="678"/>
      <c r="I47" s="775"/>
      <c r="J47" s="775"/>
      <c r="K47" s="775"/>
    </row>
    <row r="48" spans="1:11" ht="18.75" customHeight="1" x14ac:dyDescent="0.15">
      <c r="A48" s="632" t="s">
        <v>528</v>
      </c>
      <c r="B48" s="672"/>
      <c r="C48" s="376"/>
      <c r="D48" s="223" t="s">
        <v>539</v>
      </c>
      <c r="E48" s="780"/>
      <c r="F48" s="782"/>
      <c r="G48" s="678" t="s">
        <v>530</v>
      </c>
      <c r="H48" s="678"/>
      <c r="I48" s="776"/>
      <c r="J48" s="776"/>
      <c r="K48" s="776"/>
    </row>
    <row r="49" spans="1:11" ht="18.75" customHeight="1" x14ac:dyDescent="0.15">
      <c r="A49" s="612" t="s">
        <v>545</v>
      </c>
      <c r="B49" s="793"/>
      <c r="C49" s="793"/>
      <c r="D49" s="793"/>
      <c r="E49" s="793"/>
      <c r="F49" s="793"/>
      <c r="G49" s="793"/>
      <c r="H49" s="793"/>
      <c r="I49" s="793"/>
      <c r="J49" s="793"/>
      <c r="K49" s="613"/>
    </row>
    <row r="50" spans="1:11" ht="18.75" customHeight="1" x14ac:dyDescent="0.15">
      <c r="A50" s="195"/>
      <c r="B50" s="646" t="s">
        <v>540</v>
      </c>
      <c r="C50" s="646"/>
      <c r="D50" s="277" t="s">
        <v>542</v>
      </c>
      <c r="E50" s="379"/>
      <c r="F50" s="277" t="s">
        <v>543</v>
      </c>
      <c r="G50" s="379"/>
      <c r="H50" s="277" t="s">
        <v>544</v>
      </c>
      <c r="I50" s="379"/>
      <c r="J50" s="265"/>
      <c r="K50" s="219"/>
    </row>
    <row r="51" spans="1:11" ht="18.75" customHeight="1" x14ac:dyDescent="0.15">
      <c r="A51" s="195"/>
      <c r="B51" s="646" t="s">
        <v>541</v>
      </c>
      <c r="C51" s="646"/>
      <c r="D51" s="277" t="s">
        <v>542</v>
      </c>
      <c r="E51" s="379"/>
      <c r="F51" s="277" t="s">
        <v>543</v>
      </c>
      <c r="G51" s="379"/>
      <c r="H51" s="277" t="s">
        <v>544</v>
      </c>
      <c r="I51" s="379"/>
      <c r="J51" s="265"/>
      <c r="K51" s="219"/>
    </row>
    <row r="52" spans="1:11" ht="18.75" customHeight="1" x14ac:dyDescent="0.15">
      <c r="A52" s="218" t="s">
        <v>524</v>
      </c>
      <c r="B52" s="265"/>
      <c r="C52" s="265"/>
      <c r="D52" s="238"/>
      <c r="E52" s="265"/>
      <c r="F52" s="265"/>
      <c r="G52" s="265"/>
      <c r="H52" s="265"/>
      <c r="I52" s="265"/>
      <c r="J52" s="265"/>
      <c r="K52" s="219"/>
    </row>
    <row r="53" spans="1:11" ht="18.75" customHeight="1" x14ac:dyDescent="0.15">
      <c r="A53" s="202"/>
      <c r="B53" s="221" t="s">
        <v>340</v>
      </c>
      <c r="C53" s="593"/>
      <c r="D53" s="594"/>
      <c r="E53" s="594"/>
      <c r="F53" s="787"/>
      <c r="G53" s="221" t="s">
        <v>272</v>
      </c>
      <c r="H53" s="593"/>
      <c r="I53" s="594"/>
      <c r="J53" s="594"/>
      <c r="K53" s="787"/>
    </row>
    <row r="54" spans="1:11" ht="18.75" customHeight="1" x14ac:dyDescent="0.15">
      <c r="A54" s="195"/>
      <c r="B54" s="224" t="s">
        <v>288</v>
      </c>
      <c r="C54" s="593"/>
      <c r="D54" s="787"/>
      <c r="E54" s="196" t="s">
        <v>343</v>
      </c>
      <c r="F54" s="221" t="s">
        <v>341</v>
      </c>
      <c r="G54" s="593"/>
      <c r="H54" s="594"/>
      <c r="I54" s="225" t="s">
        <v>342</v>
      </c>
      <c r="J54" s="196"/>
      <c r="K54" s="266"/>
    </row>
    <row r="55" spans="1:11" ht="18.75" customHeight="1" x14ac:dyDescent="0.15">
      <c r="A55" s="226"/>
      <c r="B55" s="606" t="s">
        <v>526</v>
      </c>
      <c r="C55" s="606"/>
      <c r="D55" s="606"/>
      <c r="E55" s="606"/>
      <c r="F55" s="731"/>
      <c r="G55" s="732"/>
      <c r="H55" s="732"/>
      <c r="I55" s="733"/>
      <c r="J55" s="212"/>
      <c r="K55" s="213"/>
    </row>
    <row r="56" spans="1:11" ht="6.75" customHeight="1" x14ac:dyDescent="0.15">
      <c r="A56" s="196"/>
      <c r="B56" s="175"/>
      <c r="C56" s="175"/>
      <c r="D56" s="175"/>
      <c r="E56" s="175"/>
      <c r="F56" s="175"/>
      <c r="G56" s="175"/>
      <c r="H56" s="276"/>
      <c r="I56" s="276"/>
      <c r="J56" s="276"/>
      <c r="K56" s="196"/>
    </row>
    <row r="57" spans="1:11" ht="12" customHeight="1" x14ac:dyDescent="0.15">
      <c r="A57" s="196" t="s">
        <v>546</v>
      </c>
      <c r="B57" s="175"/>
      <c r="C57" s="175"/>
      <c r="D57" s="175"/>
      <c r="E57" s="175"/>
      <c r="F57" s="175"/>
      <c r="G57" s="175"/>
      <c r="H57" s="276"/>
      <c r="I57" s="276"/>
      <c r="J57" s="276"/>
      <c r="K57" s="196"/>
    </row>
    <row r="58" spans="1:11" ht="12" customHeight="1" x14ac:dyDescent="0.15">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RowHeight="12" x14ac:dyDescent="0.15"/>
  <cols>
    <col min="1" max="1" width="11.25" style="167" customWidth="1"/>
    <col min="2" max="18" width="10" style="167" customWidth="1"/>
    <col min="19" max="16384" width="9" style="167"/>
  </cols>
  <sheetData>
    <row r="1" spans="1:11" x14ac:dyDescent="0.15">
      <c r="A1" s="167" t="s">
        <v>547</v>
      </c>
    </row>
    <row r="2" spans="1:11" ht="18" customHeight="1" x14ac:dyDescent="0.15">
      <c r="A2" s="655" t="s">
        <v>285</v>
      </c>
      <c r="B2" s="655"/>
      <c r="C2" s="655"/>
      <c r="D2" s="655"/>
      <c r="E2" s="655"/>
      <c r="F2" s="655"/>
      <c r="G2" s="655"/>
      <c r="H2" s="655"/>
      <c r="I2" s="655"/>
      <c r="J2" s="655"/>
      <c r="K2" s="655"/>
    </row>
    <row r="5" spans="1:11" ht="18.75" customHeight="1" x14ac:dyDescent="0.15">
      <c r="A5" s="221" t="s">
        <v>86</v>
      </c>
      <c r="B5" s="652" t="s">
        <v>548</v>
      </c>
      <c r="C5" s="652"/>
      <c r="D5" s="652"/>
      <c r="E5" s="652"/>
      <c r="F5" s="652"/>
    </row>
    <row r="6" spans="1:11" ht="12" customHeight="1" x14ac:dyDescent="0.15">
      <c r="A6" s="220"/>
      <c r="B6" s="177"/>
      <c r="C6" s="177"/>
      <c r="D6" s="177"/>
      <c r="E6" s="177"/>
      <c r="F6" s="177"/>
    </row>
    <row r="8" spans="1:11" x14ac:dyDescent="0.15">
      <c r="A8" s="652" t="s">
        <v>340</v>
      </c>
      <c r="B8" s="652"/>
      <c r="C8" s="652"/>
      <c r="D8" s="652" t="s">
        <v>466</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221" t="s">
        <v>302</v>
      </c>
      <c r="B16" s="629"/>
      <c r="C16" s="629"/>
      <c r="D16" s="629"/>
      <c r="E16" s="629"/>
      <c r="F16" s="629"/>
      <c r="G16" s="589"/>
      <c r="H16" s="590"/>
      <c r="I16" s="590"/>
      <c r="J16" s="590"/>
      <c r="K16" s="591"/>
    </row>
    <row r="17" spans="1:11" ht="18.75" customHeight="1" x14ac:dyDescent="0.15">
      <c r="A17" s="221" t="s">
        <v>549</v>
      </c>
      <c r="B17" s="629"/>
      <c r="C17" s="629"/>
      <c r="D17" s="629"/>
      <c r="E17" s="629"/>
      <c r="F17" s="629"/>
      <c r="G17" s="653"/>
      <c r="H17" s="715"/>
      <c r="I17" s="715"/>
      <c r="J17" s="715"/>
      <c r="K17" s="654"/>
    </row>
    <row r="18" spans="1:11" ht="12" customHeight="1" x14ac:dyDescent="0.15">
      <c r="A18" s="646" t="s">
        <v>550</v>
      </c>
      <c r="B18" s="725"/>
      <c r="C18" s="726"/>
      <c r="D18" s="726"/>
      <c r="E18" s="726"/>
      <c r="F18" s="727"/>
      <c r="G18" s="663" t="s">
        <v>490</v>
      </c>
      <c r="H18" s="664"/>
      <c r="I18" s="664"/>
      <c r="J18" s="664"/>
      <c r="K18" s="702"/>
    </row>
    <row r="19" spans="1:11" ht="19.5" customHeight="1" x14ac:dyDescent="0.15">
      <c r="A19" s="646"/>
      <c r="B19" s="607"/>
      <c r="C19" s="608"/>
      <c r="D19" s="608"/>
      <c r="E19" s="608"/>
      <c r="F19" s="609"/>
      <c r="G19" s="630" t="s">
        <v>551</v>
      </c>
      <c r="H19" s="700"/>
      <c r="I19" s="731"/>
      <c r="J19" s="732"/>
      <c r="K19" s="733"/>
    </row>
    <row r="20" spans="1:11" x14ac:dyDescent="0.15">
      <c r="A20" s="623" t="s">
        <v>292</v>
      </c>
      <c r="B20" s="646" t="s">
        <v>290</v>
      </c>
      <c r="C20" s="646"/>
      <c r="D20" s="646"/>
      <c r="E20" s="646"/>
      <c r="F20" s="646"/>
      <c r="G20" s="646" t="s">
        <v>291</v>
      </c>
      <c r="H20" s="646"/>
      <c r="I20" s="646"/>
      <c r="J20" s="646"/>
      <c r="K20" s="646"/>
    </row>
    <row r="21" spans="1:11" ht="18.75" customHeight="1" x14ac:dyDescent="0.15">
      <c r="A21" s="647"/>
      <c r="B21" s="629"/>
      <c r="C21" s="629"/>
      <c r="D21" s="629"/>
      <c r="E21" s="629"/>
      <c r="F21" s="629"/>
      <c r="G21" s="629"/>
      <c r="H21" s="629"/>
      <c r="I21" s="629"/>
      <c r="J21" s="629"/>
      <c r="K21" s="629"/>
    </row>
    <row r="22" spans="1:11" ht="12" customHeight="1" x14ac:dyDescent="0.15">
      <c r="A22" s="645" t="s">
        <v>293</v>
      </c>
      <c r="B22" s="221" t="s">
        <v>294</v>
      </c>
      <c r="C22" s="652" t="s">
        <v>295</v>
      </c>
      <c r="D22" s="652"/>
      <c r="E22" s="652"/>
      <c r="F22" s="652"/>
      <c r="G22" s="652"/>
      <c r="H22" s="652"/>
      <c r="I22" s="652"/>
      <c r="J22" s="652"/>
      <c r="K22" s="652"/>
    </row>
    <row r="23" spans="1:11" x14ac:dyDescent="0.15">
      <c r="A23" s="645"/>
      <c r="B23" s="629"/>
      <c r="C23" s="221" t="s">
        <v>296</v>
      </c>
      <c r="D23" s="221" t="s">
        <v>297</v>
      </c>
      <c r="E23" s="221" t="s">
        <v>298</v>
      </c>
      <c r="F23" s="653" t="s">
        <v>291</v>
      </c>
      <c r="G23" s="654"/>
      <c r="H23" s="646" t="s">
        <v>299</v>
      </c>
      <c r="I23" s="646"/>
      <c r="J23" s="646"/>
      <c r="K23" s="646"/>
    </row>
    <row r="24" spans="1:11" ht="18.75" customHeight="1" x14ac:dyDescent="0.15">
      <c r="A24" s="645"/>
      <c r="B24" s="629"/>
      <c r="C24" s="354"/>
      <c r="D24" s="355"/>
      <c r="E24" s="356"/>
      <c r="F24" s="592"/>
      <c r="G24" s="592"/>
      <c r="H24" s="254" t="s">
        <v>300</v>
      </c>
      <c r="I24" s="357"/>
      <c r="J24" s="254" t="s">
        <v>301</v>
      </c>
      <c r="K24" s="358"/>
    </row>
    <row r="25" spans="1:11" ht="18.75" customHeight="1" x14ac:dyDescent="0.15">
      <c r="A25" s="645"/>
      <c r="B25" s="629"/>
      <c r="C25" s="354"/>
      <c r="D25" s="355"/>
      <c r="E25" s="356"/>
      <c r="F25" s="592"/>
      <c r="G25" s="592"/>
      <c r="H25" s="254" t="s">
        <v>300</v>
      </c>
      <c r="I25" s="357"/>
      <c r="J25" s="254" t="s">
        <v>301</v>
      </c>
      <c r="K25" s="358"/>
    </row>
    <row r="28" spans="1:11" x14ac:dyDescent="0.15">
      <c r="A28" s="167" t="s">
        <v>316</v>
      </c>
    </row>
    <row r="29" spans="1:11" ht="3.75" customHeight="1" x14ac:dyDescent="0.15"/>
    <row r="30" spans="1:11" ht="18.75" customHeight="1" x14ac:dyDescent="0.15">
      <c r="A30" s="260" t="s">
        <v>63</v>
      </c>
      <c r="B30" s="261" t="s">
        <v>552</v>
      </c>
      <c r="C30" s="260" t="s">
        <v>553</v>
      </c>
      <c r="D30" s="260" t="s">
        <v>554</v>
      </c>
      <c r="E30" s="270" t="s">
        <v>555</v>
      </c>
      <c r="F30" s="260" t="s">
        <v>556</v>
      </c>
      <c r="G30" s="233"/>
      <c r="H30" s="233"/>
      <c r="I30" s="794"/>
      <c r="J30" s="794"/>
      <c r="K30" s="794"/>
    </row>
    <row r="31" spans="1:11" ht="19.5" customHeight="1" x14ac:dyDescent="0.15">
      <c r="A31" s="262" t="s">
        <v>659</v>
      </c>
      <c r="B31" s="355"/>
      <c r="C31" s="355"/>
      <c r="D31" s="355"/>
      <c r="E31" s="355"/>
      <c r="F31" s="178" t="str">
        <f>IF(SUM(B31:E31)=0,"",SUM(B31:E31))</f>
        <v/>
      </c>
      <c r="G31" s="263"/>
      <c r="H31" s="263"/>
      <c r="I31" s="795"/>
      <c r="J31" s="795"/>
      <c r="K31" s="795"/>
    </row>
    <row r="32" spans="1:11" ht="15" customHeight="1" x14ac:dyDescent="0.15">
      <c r="A32" s="645" t="s">
        <v>660</v>
      </c>
      <c r="B32" s="459"/>
      <c r="C32" s="459"/>
      <c r="D32" s="459"/>
      <c r="E32" s="459"/>
      <c r="F32" s="179" t="str">
        <f t="shared" ref="F32:F33" si="0">IF(SUM(B32:E32)=0,"",SUM(B32:E32))</f>
        <v/>
      </c>
      <c r="G32" s="289"/>
      <c r="H32" s="289"/>
      <c r="I32" s="795"/>
      <c r="J32" s="795"/>
      <c r="K32" s="795"/>
    </row>
    <row r="33" spans="1:11" ht="15" customHeight="1" x14ac:dyDescent="0.15">
      <c r="A33" s="646"/>
      <c r="B33" s="360"/>
      <c r="C33" s="360"/>
      <c r="D33" s="360"/>
      <c r="E33" s="360"/>
      <c r="F33" s="180" t="str">
        <f t="shared" si="0"/>
        <v/>
      </c>
      <c r="G33" s="263"/>
      <c r="H33" s="263"/>
      <c r="I33" s="795"/>
      <c r="J33" s="795"/>
      <c r="K33" s="795"/>
    </row>
    <row r="34" spans="1:11" ht="12" customHeight="1" x14ac:dyDescent="0.15">
      <c r="A34" s="220"/>
      <c r="B34" s="236"/>
      <c r="C34" s="236"/>
      <c r="D34" s="236"/>
      <c r="E34" s="236"/>
      <c r="F34" s="236"/>
      <c r="G34" s="236"/>
      <c r="H34" s="236"/>
      <c r="I34" s="236"/>
      <c r="J34" s="236"/>
      <c r="K34" s="236"/>
    </row>
    <row r="36" spans="1:11" x14ac:dyDescent="0.15">
      <c r="A36" s="167" t="s">
        <v>317</v>
      </c>
    </row>
    <row r="37" spans="1:11" ht="3.75" customHeight="1" x14ac:dyDescent="0.15"/>
    <row r="38" spans="1:11" ht="18.75" customHeight="1" x14ac:dyDescent="0.15">
      <c r="A38" s="636"/>
      <c r="B38" s="637"/>
      <c r="C38" s="637"/>
      <c r="D38" s="637"/>
      <c r="E38" s="637"/>
      <c r="F38" s="637"/>
      <c r="G38" s="637"/>
      <c r="H38" s="637"/>
      <c r="I38" s="637"/>
      <c r="J38" s="637"/>
      <c r="K38" s="638"/>
    </row>
    <row r="39" spans="1:11" ht="18.75" customHeight="1" x14ac:dyDescent="0.15">
      <c r="A39" s="639"/>
      <c r="B39" s="640"/>
      <c r="C39" s="640"/>
      <c r="D39" s="640"/>
      <c r="E39" s="640"/>
      <c r="F39" s="640"/>
      <c r="G39" s="640"/>
      <c r="H39" s="640"/>
      <c r="I39" s="640"/>
      <c r="J39" s="640"/>
      <c r="K39" s="641"/>
    </row>
    <row r="40" spans="1:11" ht="18.75" customHeight="1" x14ac:dyDescent="0.15">
      <c r="A40" s="639"/>
      <c r="B40" s="640"/>
      <c r="C40" s="640"/>
      <c r="D40" s="640"/>
      <c r="E40" s="640"/>
      <c r="F40" s="640"/>
      <c r="G40" s="640"/>
      <c r="H40" s="640"/>
      <c r="I40" s="640"/>
      <c r="J40" s="640"/>
      <c r="K40" s="641"/>
    </row>
    <row r="41" spans="1:11" ht="18.75" customHeight="1" x14ac:dyDescent="0.15">
      <c r="A41" s="642"/>
      <c r="B41" s="643"/>
      <c r="C41" s="643"/>
      <c r="D41" s="643"/>
      <c r="E41" s="643"/>
      <c r="F41" s="643"/>
      <c r="G41" s="643"/>
      <c r="H41" s="643"/>
      <c r="I41" s="643"/>
      <c r="J41" s="643"/>
      <c r="K41" s="644"/>
    </row>
    <row r="44" spans="1:11" x14ac:dyDescent="0.15">
      <c r="A44" s="167" t="s">
        <v>560</v>
      </c>
    </row>
    <row r="45" spans="1:11" ht="3.75" customHeight="1" x14ac:dyDescent="0.15"/>
    <row r="46" spans="1:11" ht="18.75" customHeight="1" x14ac:dyDescent="0.15">
      <c r="A46" s="649" t="s">
        <v>557</v>
      </c>
      <c r="B46" s="650"/>
      <c r="C46" s="650"/>
      <c r="D46" s="650"/>
      <c r="E46" s="650"/>
      <c r="F46" s="650"/>
      <c r="G46" s="650"/>
      <c r="H46" s="650"/>
      <c r="I46" s="650"/>
      <c r="J46" s="650"/>
      <c r="K46" s="358"/>
    </row>
    <row r="47" spans="1:11" ht="19.5" customHeight="1" x14ac:dyDescent="0.15">
      <c r="A47" s="649" t="s">
        <v>558</v>
      </c>
      <c r="B47" s="650"/>
      <c r="C47" s="650"/>
      <c r="D47" s="650"/>
      <c r="E47" s="650"/>
      <c r="F47" s="650"/>
      <c r="G47" s="650"/>
      <c r="H47" s="650"/>
      <c r="I47" s="650"/>
      <c r="J47" s="650"/>
      <c r="K47" s="358"/>
    </row>
    <row r="48" spans="1:11" ht="19.5" customHeight="1" x14ac:dyDescent="0.15">
      <c r="A48" s="649" t="s">
        <v>559</v>
      </c>
      <c r="B48" s="650"/>
      <c r="C48" s="650"/>
      <c r="D48" s="650"/>
      <c r="E48" s="650"/>
      <c r="F48" s="650"/>
      <c r="G48" s="650"/>
      <c r="H48" s="650"/>
      <c r="I48" s="650"/>
      <c r="J48" s="650"/>
      <c r="K48" s="358"/>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x14ac:dyDescent="0.15">
      <c r="A1" s="815" t="s">
        <v>150</v>
      </c>
      <c r="B1" s="815"/>
      <c r="C1" s="815"/>
      <c r="D1" s="815"/>
      <c r="E1" s="815"/>
      <c r="F1" s="815"/>
      <c r="G1" s="815"/>
      <c r="H1" s="815"/>
      <c r="I1" s="815"/>
      <c r="J1" s="815"/>
      <c r="K1" s="92"/>
      <c r="L1" s="92"/>
      <c r="M1" s="93"/>
      <c r="N1" s="93"/>
      <c r="O1" s="93"/>
      <c r="P1" s="93"/>
      <c r="Q1" s="94"/>
      <c r="R1" s="95"/>
      <c r="S1" s="816" t="s">
        <v>151</v>
      </c>
      <c r="T1" s="816"/>
      <c r="U1" s="816"/>
      <c r="V1" s="816"/>
      <c r="W1" s="816"/>
      <c r="X1" s="816"/>
      <c r="Y1" s="816"/>
      <c r="Z1" s="816"/>
      <c r="AA1" s="816"/>
      <c r="AB1" s="816"/>
      <c r="AC1" s="816"/>
      <c r="AD1" s="816"/>
      <c r="AE1" s="816"/>
      <c r="AF1" s="816"/>
      <c r="AG1" s="816"/>
      <c r="AH1" s="816"/>
      <c r="AI1" s="816"/>
    </row>
    <row r="2" spans="1:35" ht="40.5" customHeight="1" thickBot="1" x14ac:dyDescent="0.35">
      <c r="B2" s="817" t="s">
        <v>152</v>
      </c>
      <c r="C2" s="817"/>
      <c r="D2" s="817"/>
      <c r="E2" s="817"/>
      <c r="F2" s="817"/>
      <c r="G2" s="817"/>
      <c r="H2" s="817"/>
      <c r="I2" s="817"/>
      <c r="J2" s="817"/>
      <c r="K2" s="817"/>
      <c r="L2" s="817"/>
      <c r="M2" s="817"/>
      <c r="N2" s="817"/>
      <c r="O2" s="817"/>
      <c r="P2" s="817"/>
      <c r="Q2" s="817"/>
      <c r="R2" s="817"/>
      <c r="S2" s="816"/>
      <c r="T2" s="816"/>
      <c r="U2" s="816"/>
      <c r="V2" s="816"/>
      <c r="W2" s="816"/>
      <c r="X2" s="816"/>
      <c r="Y2" s="816"/>
      <c r="Z2" s="816"/>
      <c r="AA2" s="816"/>
      <c r="AB2" s="816"/>
      <c r="AC2" s="816"/>
      <c r="AD2" s="816"/>
      <c r="AE2" s="816"/>
      <c r="AF2" s="816"/>
      <c r="AG2" s="816"/>
      <c r="AH2" s="816"/>
      <c r="AI2" s="816"/>
    </row>
    <row r="3" spans="1:35" ht="20.100000000000001" customHeight="1" x14ac:dyDescent="0.15">
      <c r="B3" s="818" t="s">
        <v>153</v>
      </c>
      <c r="C3" s="813" t="s">
        <v>154</v>
      </c>
      <c r="D3" s="813" t="s">
        <v>155</v>
      </c>
      <c r="E3" s="813" t="s">
        <v>156</v>
      </c>
      <c r="F3" s="820" t="s">
        <v>157</v>
      </c>
      <c r="G3" s="813" t="s">
        <v>158</v>
      </c>
      <c r="H3" s="813" t="s">
        <v>159</v>
      </c>
      <c r="I3" s="813" t="s">
        <v>160</v>
      </c>
      <c r="J3" s="813" t="s">
        <v>161</v>
      </c>
      <c r="K3" s="813" t="s">
        <v>162</v>
      </c>
      <c r="L3" s="96" t="s">
        <v>1</v>
      </c>
      <c r="M3" s="96" t="s">
        <v>2</v>
      </c>
      <c r="N3" s="96" t="s">
        <v>3</v>
      </c>
      <c r="O3" s="97" t="s">
        <v>4</v>
      </c>
      <c r="P3" s="98"/>
      <c r="Q3" s="99"/>
      <c r="R3" s="100" t="s">
        <v>5</v>
      </c>
      <c r="S3" s="96" t="s">
        <v>6</v>
      </c>
      <c r="T3" s="96" t="s">
        <v>7</v>
      </c>
      <c r="U3" s="96" t="s">
        <v>8</v>
      </c>
      <c r="V3" s="101" t="s">
        <v>9</v>
      </c>
      <c r="W3" s="823" t="s">
        <v>163</v>
      </c>
      <c r="X3" s="823" t="s">
        <v>164</v>
      </c>
      <c r="Y3" s="796" t="s">
        <v>165</v>
      </c>
      <c r="Z3" s="813" t="s">
        <v>166</v>
      </c>
      <c r="AA3" s="813" t="s">
        <v>167</v>
      </c>
      <c r="AB3" s="796" t="s">
        <v>168</v>
      </c>
      <c r="AC3" s="796" t="s">
        <v>169</v>
      </c>
      <c r="AD3" s="796" t="s">
        <v>170</v>
      </c>
      <c r="AE3" s="796" t="s">
        <v>171</v>
      </c>
      <c r="AF3" s="796" t="s">
        <v>172</v>
      </c>
      <c r="AG3" s="796" t="s">
        <v>173</v>
      </c>
      <c r="AH3" s="796" t="s">
        <v>174</v>
      </c>
      <c r="AI3" s="798" t="s">
        <v>175</v>
      </c>
    </row>
    <row r="4" spans="1:35" ht="64.5" customHeight="1" x14ac:dyDescent="0.15">
      <c r="B4" s="819"/>
      <c r="C4" s="814"/>
      <c r="D4" s="814"/>
      <c r="E4" s="814"/>
      <c r="F4" s="821"/>
      <c r="G4" s="814"/>
      <c r="H4" s="814"/>
      <c r="I4" s="814"/>
      <c r="J4" s="814"/>
      <c r="K4" s="814"/>
      <c r="L4" s="102" t="s">
        <v>19</v>
      </c>
      <c r="M4" s="103" t="s">
        <v>20</v>
      </c>
      <c r="N4" s="102" t="s">
        <v>21</v>
      </c>
      <c r="O4" s="800" t="s">
        <v>176</v>
      </c>
      <c r="P4" s="802" t="s">
        <v>23</v>
      </c>
      <c r="Q4" s="803"/>
      <c r="R4" s="804"/>
      <c r="S4" s="805" t="s">
        <v>42</v>
      </c>
      <c r="T4" s="807" t="s">
        <v>24</v>
      </c>
      <c r="U4" s="809" t="s">
        <v>177</v>
      </c>
      <c r="V4" s="811" t="s">
        <v>178</v>
      </c>
      <c r="W4" s="824"/>
      <c r="X4" s="824"/>
      <c r="Y4" s="797"/>
      <c r="Z4" s="814"/>
      <c r="AA4" s="814"/>
      <c r="AB4" s="797"/>
      <c r="AC4" s="797"/>
      <c r="AD4" s="797"/>
      <c r="AE4" s="797"/>
      <c r="AF4" s="797"/>
      <c r="AG4" s="797"/>
      <c r="AH4" s="797"/>
      <c r="AI4" s="799"/>
    </row>
    <row r="5" spans="1:35" ht="39" customHeight="1" x14ac:dyDescent="0.15">
      <c r="B5" s="819"/>
      <c r="C5" s="814"/>
      <c r="D5" s="814"/>
      <c r="E5" s="814"/>
      <c r="F5" s="822"/>
      <c r="G5" s="814"/>
      <c r="H5" s="814"/>
      <c r="I5" s="814"/>
      <c r="J5" s="814"/>
      <c r="K5" s="814"/>
      <c r="L5" s="104"/>
      <c r="M5" s="104"/>
      <c r="N5" s="105"/>
      <c r="O5" s="801"/>
      <c r="P5" s="106" t="s">
        <v>179</v>
      </c>
      <c r="Q5" s="106" t="s">
        <v>34</v>
      </c>
      <c r="R5" s="106" t="s">
        <v>35</v>
      </c>
      <c r="S5" s="806"/>
      <c r="T5" s="808"/>
      <c r="U5" s="810"/>
      <c r="V5" s="812"/>
      <c r="W5" s="824"/>
      <c r="X5" s="824"/>
      <c r="Y5" s="797"/>
      <c r="Z5" s="814"/>
      <c r="AA5" s="814"/>
      <c r="AB5" s="797"/>
      <c r="AC5" s="797"/>
      <c r="AD5" s="797"/>
      <c r="AE5" s="797"/>
      <c r="AF5" s="797"/>
      <c r="AG5" s="797"/>
      <c r="AH5" s="797"/>
      <c r="AI5" s="799"/>
    </row>
    <row r="6" spans="1:35" s="107" customFormat="1" ht="56.25" x14ac:dyDescent="0.1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20" t="s">
        <v>144</v>
      </c>
      <c r="Z6" s="115" t="s">
        <v>185</v>
      </c>
      <c r="AA6" s="115" t="s">
        <v>186</v>
      </c>
      <c r="AB6" s="320" t="s">
        <v>187</v>
      </c>
      <c r="AC6" s="320" t="s">
        <v>144</v>
      </c>
      <c r="AD6" s="323" t="s">
        <v>188</v>
      </c>
      <c r="AE6" s="323" t="s">
        <v>189</v>
      </c>
      <c r="AF6" s="324" t="s">
        <v>190</v>
      </c>
      <c r="AG6" s="323" t="s">
        <v>191</v>
      </c>
      <c r="AH6" s="323" t="s">
        <v>191</v>
      </c>
      <c r="AI6" s="325" t="s">
        <v>191</v>
      </c>
    </row>
    <row r="7" spans="1:35" ht="19.5" customHeight="1" x14ac:dyDescent="0.15">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21"/>
      <c r="Z7" s="117"/>
      <c r="AA7" s="117"/>
      <c r="AB7" s="321"/>
      <c r="AC7" s="321"/>
      <c r="AD7" s="321"/>
      <c r="AE7" s="321"/>
      <c r="AF7" s="321"/>
      <c r="AG7" s="321"/>
      <c r="AH7" s="321"/>
      <c r="AI7" s="326"/>
    </row>
    <row r="8" spans="1:35" ht="20.100000000000001" customHeight="1" x14ac:dyDescent="0.15">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21"/>
      <c r="Z8" s="117"/>
      <c r="AA8" s="117"/>
      <c r="AB8" s="321"/>
      <c r="AC8" s="321"/>
      <c r="AD8" s="321"/>
      <c r="AE8" s="321"/>
      <c r="AF8" s="321"/>
      <c r="AG8" s="321"/>
      <c r="AH8" s="321"/>
      <c r="AI8" s="326"/>
    </row>
    <row r="9" spans="1:35" ht="20.100000000000001" customHeight="1" x14ac:dyDescent="0.15">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21"/>
      <c r="Z9" s="117"/>
      <c r="AA9" s="117"/>
      <c r="AB9" s="321"/>
      <c r="AC9" s="321"/>
      <c r="AD9" s="321"/>
      <c r="AE9" s="321"/>
      <c r="AF9" s="321"/>
      <c r="AG9" s="321"/>
      <c r="AH9" s="321"/>
      <c r="AI9" s="326"/>
    </row>
    <row r="10" spans="1:35" ht="20.100000000000001" customHeight="1" x14ac:dyDescent="0.15">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21"/>
      <c r="Z10" s="117"/>
      <c r="AA10" s="117"/>
      <c r="AB10" s="321"/>
      <c r="AC10" s="321"/>
      <c r="AD10" s="321"/>
      <c r="AE10" s="321"/>
      <c r="AF10" s="321"/>
      <c r="AG10" s="321"/>
      <c r="AH10" s="321"/>
      <c r="AI10" s="326"/>
    </row>
    <row r="11" spans="1:35" ht="20.100000000000001" customHeight="1" x14ac:dyDescent="0.15">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21"/>
      <c r="Z11" s="117"/>
      <c r="AA11" s="117"/>
      <c r="AB11" s="321"/>
      <c r="AC11" s="321"/>
      <c r="AD11" s="321"/>
      <c r="AE11" s="321"/>
      <c r="AF11" s="321"/>
      <c r="AG11" s="321"/>
      <c r="AH11" s="321"/>
      <c r="AI11" s="326"/>
    </row>
    <row r="12" spans="1:35" ht="20.100000000000001" customHeight="1" x14ac:dyDescent="0.15">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21"/>
      <c r="Z12" s="117"/>
      <c r="AA12" s="117"/>
      <c r="AB12" s="321"/>
      <c r="AC12" s="321"/>
      <c r="AD12" s="321"/>
      <c r="AE12" s="321"/>
      <c r="AF12" s="321"/>
      <c r="AG12" s="321"/>
      <c r="AH12" s="321"/>
      <c r="AI12" s="326"/>
    </row>
    <row r="13" spans="1:35" ht="20.100000000000001" customHeight="1" x14ac:dyDescent="0.15">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21"/>
      <c r="Z13" s="117"/>
      <c r="AA13" s="117"/>
      <c r="AB13" s="321"/>
      <c r="AC13" s="321"/>
      <c r="AD13" s="321"/>
      <c r="AE13" s="321"/>
      <c r="AF13" s="321"/>
      <c r="AG13" s="321"/>
      <c r="AH13" s="321"/>
      <c r="AI13" s="326"/>
    </row>
    <row r="14" spans="1:35" ht="20.100000000000001" customHeight="1" x14ac:dyDescent="0.15">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21"/>
      <c r="Z14" s="117"/>
      <c r="AA14" s="117"/>
      <c r="AB14" s="321"/>
      <c r="AC14" s="321"/>
      <c r="AD14" s="321"/>
      <c r="AE14" s="321"/>
      <c r="AF14" s="321"/>
      <c r="AG14" s="321"/>
      <c r="AH14" s="321"/>
      <c r="AI14" s="326"/>
    </row>
    <row r="15" spans="1:35" ht="20.100000000000001" customHeight="1" x14ac:dyDescent="0.15">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21"/>
      <c r="Z15" s="117"/>
      <c r="AA15" s="117"/>
      <c r="AB15" s="321"/>
      <c r="AC15" s="321"/>
      <c r="AD15" s="321"/>
      <c r="AE15" s="321"/>
      <c r="AF15" s="321"/>
      <c r="AG15" s="321"/>
      <c r="AH15" s="321"/>
      <c r="AI15" s="326"/>
    </row>
    <row r="16" spans="1:35" ht="19.5" customHeight="1" x14ac:dyDescent="0.15">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21"/>
      <c r="Z16" s="117"/>
      <c r="AA16" s="117"/>
      <c r="AB16" s="321"/>
      <c r="AC16" s="321"/>
      <c r="AD16" s="321"/>
      <c r="AE16" s="321"/>
      <c r="AF16" s="321"/>
      <c r="AG16" s="321"/>
      <c r="AH16" s="321"/>
      <c r="AI16" s="326"/>
    </row>
    <row r="17" spans="2:35" ht="20.100000000000001" customHeight="1" x14ac:dyDescent="0.15">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21"/>
      <c r="Z17" s="117"/>
      <c r="AA17" s="117"/>
      <c r="AB17" s="321"/>
      <c r="AC17" s="321"/>
      <c r="AD17" s="321"/>
      <c r="AE17" s="321"/>
      <c r="AF17" s="321"/>
      <c r="AG17" s="321"/>
      <c r="AH17" s="321"/>
      <c r="AI17" s="326"/>
    </row>
    <row r="18" spans="2:35" ht="20.100000000000001" customHeight="1" x14ac:dyDescent="0.15">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21"/>
      <c r="Z18" s="117"/>
      <c r="AA18" s="117"/>
      <c r="AB18" s="321"/>
      <c r="AC18" s="321"/>
      <c r="AD18" s="321"/>
      <c r="AE18" s="321"/>
      <c r="AF18" s="321"/>
      <c r="AG18" s="321"/>
      <c r="AH18" s="321"/>
      <c r="AI18" s="326"/>
    </row>
    <row r="19" spans="2:35" ht="20.100000000000001" customHeight="1" x14ac:dyDescent="0.15">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21"/>
      <c r="Z19" s="117"/>
      <c r="AA19" s="117"/>
      <c r="AB19" s="321"/>
      <c r="AC19" s="321"/>
      <c r="AD19" s="321"/>
      <c r="AE19" s="321"/>
      <c r="AF19" s="321"/>
      <c r="AG19" s="321"/>
      <c r="AH19" s="321"/>
      <c r="AI19" s="326"/>
    </row>
    <row r="20" spans="2:35" ht="20.100000000000001" customHeight="1" x14ac:dyDescent="0.15">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21"/>
      <c r="Z20" s="117"/>
      <c r="AA20" s="117"/>
      <c r="AB20" s="321"/>
      <c r="AC20" s="321"/>
      <c r="AD20" s="321"/>
      <c r="AE20" s="321"/>
      <c r="AF20" s="321"/>
      <c r="AG20" s="321"/>
      <c r="AH20" s="321"/>
      <c r="AI20" s="326"/>
    </row>
    <row r="21" spans="2:35" ht="20.100000000000001" customHeight="1" x14ac:dyDescent="0.15">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21"/>
      <c r="Z21" s="117"/>
      <c r="AA21" s="117"/>
      <c r="AB21" s="321"/>
      <c r="AC21" s="321"/>
      <c r="AD21" s="321"/>
      <c r="AE21" s="321"/>
      <c r="AF21" s="321"/>
      <c r="AG21" s="321"/>
      <c r="AH21" s="321"/>
      <c r="AI21" s="326"/>
    </row>
    <row r="22" spans="2:35" ht="20.100000000000001" customHeight="1" x14ac:dyDescent="0.15">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21"/>
      <c r="Z22" s="117"/>
      <c r="AA22" s="117"/>
      <c r="AB22" s="321"/>
      <c r="AC22" s="321"/>
      <c r="AD22" s="321"/>
      <c r="AE22" s="321"/>
      <c r="AF22" s="321"/>
      <c r="AG22" s="321"/>
      <c r="AH22" s="321"/>
      <c r="AI22" s="326"/>
    </row>
    <row r="23" spans="2:35" ht="20.100000000000001" customHeight="1" x14ac:dyDescent="0.15">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21"/>
      <c r="Z23" s="117"/>
      <c r="AA23" s="117"/>
      <c r="AB23" s="321"/>
      <c r="AC23" s="321"/>
      <c r="AD23" s="321"/>
      <c r="AE23" s="321"/>
      <c r="AF23" s="321"/>
      <c r="AG23" s="321"/>
      <c r="AH23" s="321"/>
      <c r="AI23" s="326"/>
    </row>
    <row r="24" spans="2:35" ht="20.100000000000001" customHeight="1" x14ac:dyDescent="0.15">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21"/>
      <c r="Z24" s="117"/>
      <c r="AA24" s="117"/>
      <c r="AB24" s="321"/>
      <c r="AC24" s="321"/>
      <c r="AD24" s="321"/>
      <c r="AE24" s="321"/>
      <c r="AF24" s="321"/>
      <c r="AG24" s="321"/>
      <c r="AH24" s="321"/>
      <c r="AI24" s="326"/>
    </row>
    <row r="25" spans="2:35" ht="19.5" customHeight="1" x14ac:dyDescent="0.15">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21"/>
      <c r="Z25" s="117"/>
      <c r="AA25" s="117"/>
      <c r="AB25" s="321"/>
      <c r="AC25" s="321"/>
      <c r="AD25" s="321"/>
      <c r="AE25" s="321"/>
      <c r="AF25" s="321"/>
      <c r="AG25" s="321"/>
      <c r="AH25" s="321"/>
      <c r="AI25" s="326"/>
    </row>
    <row r="26" spans="2:35" ht="20.100000000000001" customHeight="1" x14ac:dyDescent="0.15">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21"/>
      <c r="Z26" s="117"/>
      <c r="AA26" s="117"/>
      <c r="AB26" s="321"/>
      <c r="AC26" s="321"/>
      <c r="AD26" s="321"/>
      <c r="AE26" s="321"/>
      <c r="AF26" s="321"/>
      <c r="AG26" s="321"/>
      <c r="AH26" s="321"/>
      <c r="AI26" s="326"/>
    </row>
    <row r="27" spans="2:35" ht="20.100000000000001" customHeight="1" x14ac:dyDescent="0.15">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21"/>
      <c r="Z27" s="117"/>
      <c r="AA27" s="117"/>
      <c r="AB27" s="321"/>
      <c r="AC27" s="321"/>
      <c r="AD27" s="321"/>
      <c r="AE27" s="321"/>
      <c r="AF27" s="321"/>
      <c r="AG27" s="321"/>
      <c r="AH27" s="321"/>
      <c r="AI27" s="326"/>
    </row>
    <row r="28" spans="2:35" ht="20.100000000000001" customHeight="1" x14ac:dyDescent="0.15">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21"/>
      <c r="Z28" s="117"/>
      <c r="AA28" s="117"/>
      <c r="AB28" s="321"/>
      <c r="AC28" s="321"/>
      <c r="AD28" s="321"/>
      <c r="AE28" s="321"/>
      <c r="AF28" s="321"/>
      <c r="AG28" s="321"/>
      <c r="AH28" s="321"/>
      <c r="AI28" s="326"/>
    </row>
    <row r="29" spans="2:35" ht="20.100000000000001" customHeight="1" x14ac:dyDescent="0.15">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21"/>
      <c r="Z29" s="117"/>
      <c r="AA29" s="117"/>
      <c r="AB29" s="321"/>
      <c r="AC29" s="321"/>
      <c r="AD29" s="321"/>
      <c r="AE29" s="321"/>
      <c r="AF29" s="321"/>
      <c r="AG29" s="321"/>
      <c r="AH29" s="321"/>
      <c r="AI29" s="326"/>
    </row>
    <row r="30" spans="2:35" ht="20.100000000000001" customHeight="1" x14ac:dyDescent="0.15">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21"/>
      <c r="Z30" s="117"/>
      <c r="AA30" s="117"/>
      <c r="AB30" s="321"/>
      <c r="AC30" s="321"/>
      <c r="AD30" s="321"/>
      <c r="AE30" s="321"/>
      <c r="AF30" s="321"/>
      <c r="AG30" s="321"/>
      <c r="AH30" s="321"/>
      <c r="AI30" s="326"/>
    </row>
    <row r="31" spans="2:35" ht="20.100000000000001" customHeight="1" x14ac:dyDescent="0.15">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21"/>
      <c r="Z31" s="117"/>
      <c r="AA31" s="117"/>
      <c r="AB31" s="321"/>
      <c r="AC31" s="321"/>
      <c r="AD31" s="321"/>
      <c r="AE31" s="321"/>
      <c r="AF31" s="321"/>
      <c r="AG31" s="321"/>
      <c r="AH31" s="321"/>
      <c r="AI31" s="326"/>
    </row>
    <row r="32" spans="2:35" ht="20.100000000000001" customHeight="1" x14ac:dyDescent="0.15">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21"/>
      <c r="Z32" s="117"/>
      <c r="AA32" s="117"/>
      <c r="AB32" s="321"/>
      <c r="AC32" s="321"/>
      <c r="AD32" s="321"/>
      <c r="AE32" s="321"/>
      <c r="AF32" s="321"/>
      <c r="AG32" s="321"/>
      <c r="AH32" s="321"/>
      <c r="AI32" s="326"/>
    </row>
    <row r="33" spans="2:35" ht="20.100000000000001" customHeight="1" x14ac:dyDescent="0.15">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21"/>
      <c r="Z33" s="117"/>
      <c r="AA33" s="117"/>
      <c r="AB33" s="321"/>
      <c r="AC33" s="321"/>
      <c r="AD33" s="321"/>
      <c r="AE33" s="321"/>
      <c r="AF33" s="321"/>
      <c r="AG33" s="321"/>
      <c r="AH33" s="321"/>
      <c r="AI33" s="326"/>
    </row>
    <row r="34" spans="2:35" ht="19.5" customHeight="1" x14ac:dyDescent="0.15">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21"/>
      <c r="Z34" s="117"/>
      <c r="AA34" s="117"/>
      <c r="AB34" s="321"/>
      <c r="AC34" s="321"/>
      <c r="AD34" s="321"/>
      <c r="AE34" s="321"/>
      <c r="AF34" s="321"/>
      <c r="AG34" s="321"/>
      <c r="AH34" s="321"/>
      <c r="AI34" s="326"/>
    </row>
    <row r="35" spans="2:35" ht="20.100000000000001" customHeight="1" x14ac:dyDescent="0.15">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21"/>
      <c r="Z35" s="117"/>
      <c r="AA35" s="117"/>
      <c r="AB35" s="321"/>
      <c r="AC35" s="321"/>
      <c r="AD35" s="321"/>
      <c r="AE35" s="321"/>
      <c r="AF35" s="321"/>
      <c r="AG35" s="321"/>
      <c r="AH35" s="321"/>
      <c r="AI35" s="326"/>
    </row>
    <row r="36" spans="2:35" ht="20.100000000000001" customHeight="1" x14ac:dyDescent="0.15">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21"/>
      <c r="Z36" s="117"/>
      <c r="AA36" s="117"/>
      <c r="AB36" s="321"/>
      <c r="AC36" s="321"/>
      <c r="AD36" s="321"/>
      <c r="AE36" s="321"/>
      <c r="AF36" s="321"/>
      <c r="AG36" s="321"/>
      <c r="AH36" s="321"/>
      <c r="AI36" s="326"/>
    </row>
    <row r="37" spans="2:35" ht="20.100000000000001" customHeight="1" x14ac:dyDescent="0.15">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21"/>
      <c r="Z37" s="117"/>
      <c r="AA37" s="117"/>
      <c r="AB37" s="321"/>
      <c r="AC37" s="321"/>
      <c r="AD37" s="321"/>
      <c r="AE37" s="321"/>
      <c r="AF37" s="321"/>
      <c r="AG37" s="321"/>
      <c r="AH37" s="321"/>
      <c r="AI37" s="326"/>
    </row>
    <row r="38" spans="2:35" ht="20.100000000000001" customHeight="1" x14ac:dyDescent="0.15">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21"/>
      <c r="Z38" s="117"/>
      <c r="AA38" s="117"/>
      <c r="AB38" s="321"/>
      <c r="AC38" s="321"/>
      <c r="AD38" s="321"/>
      <c r="AE38" s="321"/>
      <c r="AF38" s="321"/>
      <c r="AG38" s="321"/>
      <c r="AH38" s="321"/>
      <c r="AI38" s="326"/>
    </row>
    <row r="39" spans="2:35" ht="20.100000000000001" customHeight="1" x14ac:dyDescent="0.15">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21"/>
      <c r="Z39" s="117"/>
      <c r="AA39" s="117"/>
      <c r="AB39" s="321"/>
      <c r="AC39" s="321"/>
      <c r="AD39" s="321"/>
      <c r="AE39" s="321"/>
      <c r="AF39" s="321"/>
      <c r="AG39" s="321"/>
      <c r="AH39" s="321"/>
      <c r="AI39" s="326"/>
    </row>
    <row r="40" spans="2:35" ht="20.100000000000001" customHeight="1" x14ac:dyDescent="0.15">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21"/>
      <c r="Z40" s="117"/>
      <c r="AA40" s="117"/>
      <c r="AB40" s="321"/>
      <c r="AC40" s="321"/>
      <c r="AD40" s="321"/>
      <c r="AE40" s="321"/>
      <c r="AF40" s="321"/>
      <c r="AG40" s="321"/>
      <c r="AH40" s="321"/>
      <c r="AI40" s="326"/>
    </row>
    <row r="41" spans="2:35" ht="20.100000000000001" customHeight="1" x14ac:dyDescent="0.15">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21"/>
      <c r="Z41" s="117"/>
      <c r="AA41" s="117"/>
      <c r="AB41" s="321"/>
      <c r="AC41" s="321"/>
      <c r="AD41" s="321"/>
      <c r="AE41" s="321"/>
      <c r="AF41" s="321"/>
      <c r="AG41" s="321"/>
      <c r="AH41" s="321"/>
      <c r="AI41" s="326"/>
    </row>
    <row r="42" spans="2:35" ht="20.100000000000001" customHeight="1" thickBot="1" x14ac:dyDescent="0.2">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2"/>
      <c r="Z42" s="126"/>
      <c r="AA42" s="126"/>
      <c r="AB42" s="322"/>
      <c r="AC42" s="322"/>
      <c r="AD42" s="322"/>
      <c r="AE42" s="322"/>
      <c r="AF42" s="322"/>
      <c r="AG42" s="322"/>
      <c r="AH42" s="322"/>
      <c r="AI42" s="327"/>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tabSelected="1" view="pageBreakPreview" zoomScale="90" zoomScaleNormal="100" zoomScaleSheetLayoutView="90" workbookViewId="0">
      <selection activeCell="B6" sqref="B6:F6"/>
    </sheetView>
  </sheetViews>
  <sheetFormatPr defaultRowHeight="12" x14ac:dyDescent="0.15"/>
  <cols>
    <col min="1" max="1" width="11.25" style="167" customWidth="1"/>
    <col min="2" max="18" width="10" style="167" customWidth="1"/>
    <col min="19" max="16384" width="9" style="167"/>
  </cols>
  <sheetData>
    <row r="1" spans="1:11" x14ac:dyDescent="0.15">
      <c r="A1" s="167" t="s">
        <v>758</v>
      </c>
    </row>
    <row r="2" spans="1:11" ht="18" customHeight="1" x14ac:dyDescent="0.15">
      <c r="A2" s="655" t="s">
        <v>285</v>
      </c>
      <c r="B2" s="655"/>
      <c r="C2" s="655"/>
      <c r="D2" s="655"/>
      <c r="E2" s="655"/>
      <c r="F2" s="655"/>
      <c r="G2" s="655"/>
      <c r="H2" s="655"/>
      <c r="I2" s="655"/>
      <c r="J2" s="655"/>
      <c r="K2" s="655"/>
    </row>
    <row r="5" spans="1:11" ht="18.75" customHeight="1" x14ac:dyDescent="0.15">
      <c r="A5" s="290" t="s">
        <v>86</v>
      </c>
      <c r="B5" s="652" t="s">
        <v>593</v>
      </c>
      <c r="C5" s="652"/>
      <c r="D5" s="652"/>
      <c r="E5" s="652"/>
      <c r="F5" s="652"/>
    </row>
    <row r="6" spans="1:11" ht="18.75" customHeight="1" x14ac:dyDescent="0.15">
      <c r="A6" s="290" t="s">
        <v>594</v>
      </c>
      <c r="B6" s="592"/>
      <c r="C6" s="592"/>
      <c r="D6" s="592"/>
      <c r="E6" s="592"/>
      <c r="F6" s="592"/>
    </row>
    <row r="9" spans="1:11" x14ac:dyDescent="0.15">
      <c r="A9" s="652" t="s">
        <v>271</v>
      </c>
      <c r="B9" s="652"/>
      <c r="C9" s="652"/>
      <c r="D9" s="652" t="s">
        <v>312</v>
      </c>
      <c r="E9" s="652"/>
      <c r="F9" s="652"/>
      <c r="G9" s="652" t="s">
        <v>272</v>
      </c>
      <c r="H9" s="652"/>
      <c r="I9" s="652"/>
      <c r="J9" s="652"/>
      <c r="K9" s="652"/>
    </row>
    <row r="10" spans="1:11" ht="18.75" customHeight="1" x14ac:dyDescent="0.15">
      <c r="A10" s="657"/>
      <c r="B10" s="657"/>
      <c r="C10" s="657"/>
      <c r="D10" s="657"/>
      <c r="E10" s="657"/>
      <c r="F10" s="657"/>
      <c r="G10" s="657"/>
      <c r="H10" s="657"/>
      <c r="I10" s="657"/>
      <c r="J10" s="657"/>
      <c r="K10" s="657"/>
    </row>
    <row r="11" spans="1:11" ht="12" customHeight="1" x14ac:dyDescent="0.15">
      <c r="A11" s="311"/>
      <c r="B11" s="311"/>
      <c r="C11" s="311"/>
      <c r="D11" s="311"/>
      <c r="E11" s="311"/>
      <c r="F11" s="311"/>
      <c r="G11" s="311"/>
      <c r="H11" s="311"/>
      <c r="I11" s="311"/>
      <c r="J11" s="311"/>
      <c r="K11" s="311"/>
    </row>
    <row r="12" spans="1:11" ht="12" customHeight="1" x14ac:dyDescent="0.15">
      <c r="A12" s="311"/>
      <c r="B12" s="311"/>
      <c r="C12" s="311"/>
      <c r="D12" s="311"/>
      <c r="E12" s="311"/>
      <c r="F12" s="311"/>
      <c r="G12" s="311"/>
      <c r="H12" s="311"/>
      <c r="I12" s="311"/>
      <c r="J12" s="311"/>
      <c r="K12" s="311"/>
    </row>
    <row r="13" spans="1:11" x14ac:dyDescent="0.15">
      <c r="A13" s="167" t="s">
        <v>315</v>
      </c>
    </row>
    <row r="14" spans="1:11" ht="3.75" customHeight="1" x14ac:dyDescent="0.15"/>
    <row r="15" spans="1:11" x14ac:dyDescent="0.15">
      <c r="A15" s="656" t="s">
        <v>273</v>
      </c>
      <c r="B15" s="646" t="s">
        <v>286</v>
      </c>
      <c r="C15" s="646"/>
      <c r="D15" s="646"/>
      <c r="E15" s="646"/>
      <c r="F15" s="646"/>
      <c r="G15" s="646" t="s">
        <v>287</v>
      </c>
      <c r="H15" s="646"/>
      <c r="I15" s="646"/>
      <c r="J15" s="646"/>
      <c r="K15" s="646"/>
    </row>
    <row r="16" spans="1:11" ht="18.75" customHeight="1" x14ac:dyDescent="0.15">
      <c r="A16" s="647"/>
      <c r="B16" s="349" t="s">
        <v>641</v>
      </c>
      <c r="C16" s="351" t="s">
        <v>642</v>
      </c>
      <c r="D16" s="350" t="s">
        <v>643</v>
      </c>
      <c r="E16" s="350" t="s">
        <v>644</v>
      </c>
      <c r="F16" s="352" t="s">
        <v>642</v>
      </c>
      <c r="G16" s="349" t="s">
        <v>641</v>
      </c>
      <c r="H16" s="351" t="s">
        <v>642</v>
      </c>
      <c r="I16" s="350" t="s">
        <v>643</v>
      </c>
      <c r="J16" s="350" t="s">
        <v>644</v>
      </c>
      <c r="K16" s="352" t="s">
        <v>642</v>
      </c>
    </row>
    <row r="17" spans="1:11" ht="30.75" customHeight="1" x14ac:dyDescent="0.15">
      <c r="A17" s="443" t="s">
        <v>383</v>
      </c>
      <c r="B17" s="629"/>
      <c r="C17" s="629"/>
      <c r="D17" s="630" t="s">
        <v>314</v>
      </c>
      <c r="E17" s="631"/>
      <c r="F17" s="353"/>
      <c r="G17" s="445" t="s">
        <v>595</v>
      </c>
      <c r="H17" s="589"/>
      <c r="I17" s="590"/>
      <c r="J17" s="590"/>
      <c r="K17" s="591"/>
    </row>
    <row r="18" spans="1:11" ht="17.25" customHeight="1" x14ac:dyDescent="0.15">
      <c r="A18" s="856" t="s">
        <v>756</v>
      </c>
      <c r="B18" s="856"/>
      <c r="C18" s="856"/>
      <c r="D18" s="856"/>
      <c r="E18" s="856"/>
      <c r="F18" s="856"/>
      <c r="G18" s="629"/>
      <c r="H18" s="629"/>
      <c r="I18" s="629"/>
      <c r="J18" s="629"/>
      <c r="K18" s="629"/>
    </row>
    <row r="19" spans="1:11" ht="11.25" customHeight="1" x14ac:dyDescent="0.15"/>
    <row r="20" spans="1:11" ht="11.25" customHeight="1" x14ac:dyDescent="0.15"/>
    <row r="21" spans="1:11" x14ac:dyDescent="0.15">
      <c r="A21" s="167" t="s">
        <v>316</v>
      </c>
    </row>
    <row r="22" spans="1:11" ht="3.75" customHeight="1" x14ac:dyDescent="0.15"/>
    <row r="23" spans="1:11" ht="14.25" customHeight="1" x14ac:dyDescent="0.15">
      <c r="A23" s="167" t="s">
        <v>626</v>
      </c>
    </row>
    <row r="24" spans="1:11" ht="15" customHeight="1" x14ac:dyDescent="0.15">
      <c r="A24" s="791" t="s">
        <v>596</v>
      </c>
      <c r="B24" s="789"/>
      <c r="C24" s="858" t="s">
        <v>598</v>
      </c>
      <c r="D24" s="853"/>
      <c r="E24" s="853"/>
      <c r="F24" s="853"/>
      <c r="G24" s="854"/>
      <c r="H24" s="648" t="s">
        <v>616</v>
      </c>
      <c r="I24" s="648" t="s">
        <v>600</v>
      </c>
      <c r="J24" s="791" t="s">
        <v>345</v>
      </c>
      <c r="K24" s="789"/>
    </row>
    <row r="25" spans="1:11" ht="37.5" customHeight="1" x14ac:dyDescent="0.15">
      <c r="A25" s="792"/>
      <c r="B25" s="790"/>
      <c r="C25" s="739" t="s">
        <v>597</v>
      </c>
      <c r="D25" s="739"/>
      <c r="E25" s="314" t="s">
        <v>601</v>
      </c>
      <c r="F25" s="314" t="s">
        <v>599</v>
      </c>
      <c r="G25" s="314" t="s">
        <v>631</v>
      </c>
      <c r="H25" s="739"/>
      <c r="I25" s="739"/>
      <c r="J25" s="792"/>
      <c r="K25" s="790"/>
    </row>
    <row r="26" spans="1:11" ht="18.75" customHeight="1" x14ac:dyDescent="0.15">
      <c r="A26" s="780"/>
      <c r="B26" s="782"/>
      <c r="C26" s="626"/>
      <c r="D26" s="628"/>
      <c r="E26" s="380"/>
      <c r="F26" s="381"/>
      <c r="G26" s="382"/>
      <c r="H26" s="382"/>
      <c r="I26" s="380"/>
      <c r="J26" s="626"/>
      <c r="K26" s="628"/>
    </row>
    <row r="27" spans="1:11" ht="18.75" customHeight="1" x14ac:dyDescent="0.15">
      <c r="A27" s="780"/>
      <c r="B27" s="782"/>
      <c r="C27" s="626"/>
      <c r="D27" s="628"/>
      <c r="E27" s="380"/>
      <c r="F27" s="381"/>
      <c r="G27" s="382"/>
      <c r="H27" s="382"/>
      <c r="I27" s="380"/>
      <c r="J27" s="626"/>
      <c r="K27" s="628"/>
    </row>
    <row r="28" spans="1:11" ht="18.75" customHeight="1" x14ac:dyDescent="0.15">
      <c r="A28" s="780"/>
      <c r="B28" s="782"/>
      <c r="C28" s="626"/>
      <c r="D28" s="628"/>
      <c r="E28" s="380"/>
      <c r="F28" s="381"/>
      <c r="G28" s="382"/>
      <c r="H28" s="382"/>
      <c r="I28" s="380"/>
      <c r="J28" s="626"/>
      <c r="K28" s="628"/>
    </row>
    <row r="29" spans="1:11" ht="14.25" customHeight="1" x14ac:dyDescent="0.15"/>
    <row r="30" spans="1:11" ht="14.25" customHeight="1" x14ac:dyDescent="0.15">
      <c r="A30" s="332" t="s">
        <v>606</v>
      </c>
    </row>
    <row r="31" spans="1:11" ht="15" customHeight="1" x14ac:dyDescent="0.15">
      <c r="A31" s="791" t="s">
        <v>609</v>
      </c>
      <c r="B31" s="852"/>
      <c r="C31" s="853"/>
      <c r="D31" s="854"/>
      <c r="E31" s="788" t="s">
        <v>601</v>
      </c>
      <c r="F31" s="788" t="s">
        <v>618</v>
      </c>
      <c r="G31" s="788" t="s">
        <v>615</v>
      </c>
      <c r="H31" s="648" t="s">
        <v>616</v>
      </c>
      <c r="I31" s="648" t="s">
        <v>600</v>
      </c>
      <c r="J31" s="791" t="s">
        <v>345</v>
      </c>
      <c r="K31" s="789"/>
    </row>
    <row r="32" spans="1:11" ht="37.5" customHeight="1" x14ac:dyDescent="0.15">
      <c r="A32" s="792"/>
      <c r="B32" s="790"/>
      <c r="C32" s="855" t="s">
        <v>613</v>
      </c>
      <c r="D32" s="854"/>
      <c r="E32" s="788"/>
      <c r="F32" s="788"/>
      <c r="G32" s="788"/>
      <c r="H32" s="739"/>
      <c r="I32" s="739"/>
      <c r="J32" s="792"/>
      <c r="K32" s="790"/>
    </row>
    <row r="33" spans="1:13" ht="19.5" customHeight="1" x14ac:dyDescent="0.15">
      <c r="A33" s="773" t="s">
        <v>751</v>
      </c>
      <c r="B33" s="614"/>
      <c r="C33" s="632" t="s">
        <v>610</v>
      </c>
      <c r="D33" s="633"/>
      <c r="E33" s="329" t="s">
        <v>610</v>
      </c>
      <c r="F33" s="381"/>
      <c r="G33" s="382"/>
      <c r="H33" s="382"/>
      <c r="I33" s="380"/>
      <c r="J33" s="626"/>
      <c r="K33" s="628"/>
    </row>
    <row r="34" spans="1:13" ht="37.5" customHeight="1" x14ac:dyDescent="0.15">
      <c r="A34" s="773" t="s">
        <v>607</v>
      </c>
      <c r="B34" s="614"/>
      <c r="C34" s="849"/>
      <c r="D34" s="850"/>
      <c r="E34" s="329" t="s">
        <v>610</v>
      </c>
      <c r="F34" s="381"/>
      <c r="G34" s="382"/>
      <c r="H34" s="382"/>
      <c r="I34" s="380"/>
      <c r="J34" s="626"/>
      <c r="K34" s="628"/>
    </row>
    <row r="35" spans="1:13" ht="30" customHeight="1" x14ac:dyDescent="0.15">
      <c r="A35" s="857" t="s">
        <v>752</v>
      </c>
      <c r="B35" s="857"/>
      <c r="C35" s="857"/>
      <c r="D35" s="857"/>
      <c r="E35" s="857"/>
      <c r="F35" s="857"/>
      <c r="G35" s="857"/>
      <c r="H35" s="857"/>
      <c r="I35" s="857"/>
      <c r="J35" s="857"/>
      <c r="K35" s="857"/>
    </row>
    <row r="36" spans="1:13" ht="14.25" customHeight="1" x14ac:dyDescent="0.15"/>
    <row r="37" spans="1:13" ht="14.25" customHeight="1" x14ac:dyDescent="0.15"/>
    <row r="38" spans="1:13" x14ac:dyDescent="0.15">
      <c r="A38" s="167" t="s">
        <v>617</v>
      </c>
    </row>
    <row r="39" spans="1:13" ht="3.75" customHeight="1" x14ac:dyDescent="0.15"/>
    <row r="40" spans="1:13" ht="14.25" customHeight="1" thickBot="1" x14ac:dyDescent="0.2">
      <c r="A40" s="332" t="s">
        <v>627</v>
      </c>
    </row>
    <row r="41" spans="1:13" ht="37.5" customHeight="1" x14ac:dyDescent="0.15">
      <c r="A41" s="690" t="s">
        <v>624</v>
      </c>
      <c r="B41" s="692"/>
      <c r="C41" s="848" t="s">
        <v>620</v>
      </c>
      <c r="D41" s="692"/>
      <c r="E41" s="848" t="s">
        <v>621</v>
      </c>
      <c r="F41" s="692"/>
      <c r="G41" s="313" t="s">
        <v>619</v>
      </c>
      <c r="H41" s="848" t="s">
        <v>622</v>
      </c>
      <c r="I41" s="691"/>
      <c r="J41" s="843" t="s">
        <v>623</v>
      </c>
      <c r="K41" s="844"/>
    </row>
    <row r="42" spans="1:13" ht="19.5" customHeight="1" x14ac:dyDescent="0.15">
      <c r="A42" s="773" t="str">
        <f>IF(A26="","",A26)</f>
        <v/>
      </c>
      <c r="B42" s="614"/>
      <c r="C42" s="827" t="str">
        <f>IF(F26="","",F26)</f>
        <v/>
      </c>
      <c r="D42" s="827"/>
      <c r="E42" s="851" t="str">
        <f>IF(E26="","",E26)</f>
        <v/>
      </c>
      <c r="F42" s="851"/>
      <c r="G42" s="330">
        <v>17500</v>
      </c>
      <c r="H42" s="837" t="str">
        <f>IF(E42="","",ROUND(E42,0)*G42)</f>
        <v/>
      </c>
      <c r="I42" s="838"/>
      <c r="J42" s="841" t="str">
        <f>IF(E42="","",ROUNDDOWN(MIN(C42,H42),-3))</f>
        <v/>
      </c>
      <c r="K42" s="842"/>
    </row>
    <row r="43" spans="1:13" ht="19.5" customHeight="1" x14ac:dyDescent="0.15">
      <c r="A43" s="773" t="str">
        <f>IF(A27="","",A27)</f>
        <v/>
      </c>
      <c r="B43" s="614"/>
      <c r="C43" s="827" t="str">
        <f>IF(F27="","",F27)</f>
        <v/>
      </c>
      <c r="D43" s="827"/>
      <c r="E43" s="845" t="str">
        <f>IF(E27="","",E27)</f>
        <v/>
      </c>
      <c r="F43" s="845"/>
      <c r="G43" s="330">
        <v>17500</v>
      </c>
      <c r="H43" s="827" t="str">
        <f>IF(E43="","",E43*G43)</f>
        <v/>
      </c>
      <c r="I43" s="828"/>
      <c r="J43" s="841" t="str">
        <f>IF(E43="","",ROUNDDOWN(MIN(C43,H43),-3))</f>
        <v/>
      </c>
      <c r="K43" s="842"/>
    </row>
    <row r="44" spans="1:13" ht="19.5" customHeight="1" thickBot="1" x14ac:dyDescent="0.2">
      <c r="A44" s="773" t="str">
        <f>IF(A28="","",A28)</f>
        <v/>
      </c>
      <c r="B44" s="614"/>
      <c r="C44" s="827" t="str">
        <f>IF(F28="","",F28)</f>
        <v/>
      </c>
      <c r="D44" s="827"/>
      <c r="E44" s="845" t="str">
        <f>IF(E28="","",E28)</f>
        <v/>
      </c>
      <c r="F44" s="845"/>
      <c r="G44" s="330">
        <v>17500</v>
      </c>
      <c r="H44" s="827" t="str">
        <f>IF(E44="","",E44*G44)</f>
        <v/>
      </c>
      <c r="I44" s="828"/>
      <c r="J44" s="846" t="str">
        <f>IF(E44="","",ROUNDDOWN(MIN(C44,H44),-3))</f>
        <v/>
      </c>
      <c r="K44" s="847"/>
    </row>
    <row r="45" spans="1:13" ht="14.25" customHeight="1" x14ac:dyDescent="0.15">
      <c r="L45" s="826" t="s">
        <v>658</v>
      </c>
      <c r="M45" s="826"/>
    </row>
    <row r="46" spans="1:13" ht="14.25" customHeight="1" thickBot="1" x14ac:dyDescent="0.2">
      <c r="A46" s="332" t="s">
        <v>628</v>
      </c>
      <c r="L46" s="826"/>
      <c r="M46" s="826"/>
    </row>
    <row r="47" spans="1:13" ht="37.5" customHeight="1" x14ac:dyDescent="0.15">
      <c r="A47" s="690" t="s">
        <v>625</v>
      </c>
      <c r="B47" s="692"/>
      <c r="C47" s="645" t="s">
        <v>620</v>
      </c>
      <c r="D47" s="646"/>
      <c r="E47" s="645" t="s">
        <v>629</v>
      </c>
      <c r="F47" s="646"/>
      <c r="G47" s="829" t="s">
        <v>630</v>
      </c>
      <c r="H47" s="830"/>
      <c r="I47" s="235"/>
      <c r="J47" s="835"/>
      <c r="K47" s="836"/>
    </row>
    <row r="48" spans="1:13" ht="19.5" customHeight="1" x14ac:dyDescent="0.15">
      <c r="A48" s="773" t="s">
        <v>608</v>
      </c>
      <c r="B48" s="614"/>
      <c r="C48" s="839" t="str">
        <f>IF(F33="","",F33)</f>
        <v/>
      </c>
      <c r="D48" s="839"/>
      <c r="E48" s="840">
        <v>1030000</v>
      </c>
      <c r="F48" s="840"/>
      <c r="G48" s="831" t="str">
        <f>IF(C48="","",ROUNDDOWN(MIN(C48,E48),-3))</f>
        <v/>
      </c>
      <c r="H48" s="832"/>
      <c r="I48" s="235"/>
      <c r="J48" s="825"/>
      <c r="K48" s="825"/>
    </row>
    <row r="49" spans="1:11" ht="19.5" customHeight="1" thickBot="1" x14ac:dyDescent="0.2">
      <c r="A49" s="773" t="s">
        <v>607</v>
      </c>
      <c r="B49" s="614"/>
      <c r="C49" s="839" t="str">
        <f>IF(F34="","",F34)</f>
        <v/>
      </c>
      <c r="D49" s="839"/>
      <c r="E49" s="840">
        <f>IF(C34="",310000,VLOOKUP(C34,'管理用（このシートは削除しないでください）'!B64:C65,2,FALSE))</f>
        <v>310000</v>
      </c>
      <c r="F49" s="840"/>
      <c r="G49" s="833" t="str">
        <f>IF(C49="","",ROUNDDOWN(MIN(C49,E49),-3))</f>
        <v/>
      </c>
      <c r="H49" s="834"/>
      <c r="I49" s="235"/>
      <c r="J49" s="825"/>
      <c r="K49" s="825"/>
    </row>
    <row r="50" spans="1:11" ht="14.25" customHeight="1" x14ac:dyDescent="0.15"/>
    <row r="51" spans="1:11" ht="14.25" customHeight="1" x14ac:dyDescent="0.15"/>
    <row r="52" spans="1:11" ht="18.75" customHeight="1" x14ac:dyDescent="0.15"/>
    <row r="53" spans="1:11" ht="18.75" customHeight="1" x14ac:dyDescent="0.15"/>
  </sheetData>
  <mergeCells count="84">
    <mergeCell ref="J33:K33"/>
    <mergeCell ref="J34:K34"/>
    <mergeCell ref="A35:K35"/>
    <mergeCell ref="J28:K28"/>
    <mergeCell ref="A24:B25"/>
    <mergeCell ref="C26:D26"/>
    <mergeCell ref="J26:K26"/>
    <mergeCell ref="A27:B27"/>
    <mergeCell ref="C27:D27"/>
    <mergeCell ref="J27:K27"/>
    <mergeCell ref="C24:G24"/>
    <mergeCell ref="G15:K15"/>
    <mergeCell ref="C25:D25"/>
    <mergeCell ref="A26:B26"/>
    <mergeCell ref="H17:K17"/>
    <mergeCell ref="I31:I32"/>
    <mergeCell ref="J31:K32"/>
    <mergeCell ref="A18:F18"/>
    <mergeCell ref="G18:K18"/>
    <mergeCell ref="A2:K2"/>
    <mergeCell ref="B5:F5"/>
    <mergeCell ref="A9:C9"/>
    <mergeCell ref="D9:F9"/>
    <mergeCell ref="G9:K9"/>
    <mergeCell ref="B6:F6"/>
    <mergeCell ref="G10:K10"/>
    <mergeCell ref="A31:B32"/>
    <mergeCell ref="A33:B33"/>
    <mergeCell ref="H24:H25"/>
    <mergeCell ref="I24:I25"/>
    <mergeCell ref="J24:K25"/>
    <mergeCell ref="C33:D33"/>
    <mergeCell ref="C31:D31"/>
    <mergeCell ref="C32:D32"/>
    <mergeCell ref="E31:E32"/>
    <mergeCell ref="F31:F32"/>
    <mergeCell ref="G31:G32"/>
    <mergeCell ref="H31:H32"/>
    <mergeCell ref="B17:C17"/>
    <mergeCell ref="D17:E17"/>
    <mergeCell ref="A15:A16"/>
    <mergeCell ref="A48:B48"/>
    <mergeCell ref="A49:B49"/>
    <mergeCell ref="A47:B47"/>
    <mergeCell ref="A10:C10"/>
    <mergeCell ref="D10:F10"/>
    <mergeCell ref="B15:F15"/>
    <mergeCell ref="A34:B34"/>
    <mergeCell ref="C34:D34"/>
    <mergeCell ref="A28:B28"/>
    <mergeCell ref="C28:D28"/>
    <mergeCell ref="C42:D42"/>
    <mergeCell ref="E42:F42"/>
    <mergeCell ref="J42:K42"/>
    <mergeCell ref="J41:K41"/>
    <mergeCell ref="A42:B42"/>
    <mergeCell ref="A43:B43"/>
    <mergeCell ref="A44:B44"/>
    <mergeCell ref="J43:K43"/>
    <mergeCell ref="C44:D44"/>
    <mergeCell ref="E44:F44"/>
    <mergeCell ref="H44:I44"/>
    <mergeCell ref="J44:K44"/>
    <mergeCell ref="C41:D41"/>
    <mergeCell ref="E41:F41"/>
    <mergeCell ref="H41:I41"/>
    <mergeCell ref="A41:B41"/>
    <mergeCell ref="C43:D43"/>
    <mergeCell ref="E43:F43"/>
    <mergeCell ref="H42:I42"/>
    <mergeCell ref="C49:D49"/>
    <mergeCell ref="E49:F49"/>
    <mergeCell ref="C47:D47"/>
    <mergeCell ref="E47:F47"/>
    <mergeCell ref="C48:D48"/>
    <mergeCell ref="E48:F48"/>
    <mergeCell ref="J48:K48"/>
    <mergeCell ref="L45:M46"/>
    <mergeCell ref="H43:I43"/>
    <mergeCell ref="J49:K49"/>
    <mergeCell ref="G47:H47"/>
    <mergeCell ref="G48:H48"/>
    <mergeCell ref="G49:H49"/>
    <mergeCell ref="J47:K47"/>
  </mergeCells>
  <phoneticPr fontId="5"/>
  <dataValidations count="3">
    <dataValidation type="list" allowBlank="1" showInputMessage="1" showErrorMessage="1" sqref="B17:C17">
      <formula1>"有床,無床"</formula1>
    </dataValidation>
    <dataValidation type="list" allowBlank="1" showInputMessage="1" showErrorMessage="1" sqref="B6:F6">
      <formula1>"有床診療所,病院,有床歯科診療所,助産所（入所施設を有する）"</formula1>
    </dataValidation>
    <dataValidation type="list" allowBlank="1"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'管理用（このシートは削除しないでください）'!$B$59:$B$61</xm:f>
          </x14:formula1>
          <xm:sqref>C26:D28</xm:sqref>
        </x14:dataValidation>
        <x14:dataValidation type="list" allowBlank="1" showInputMessage="1" showErrorMessage="1">
          <x14:formula1>
            <xm:f>'管理用（このシートは削除しないでください）'!$B$64:$B$65</xm:f>
          </x14:formula1>
          <xm:sqref>C34:D34</xm:sqref>
        </x14:dataValidation>
        <x14:dataValidation type="list" allowBlank="1" showInputMessage="1" showErrorMessage="1">
          <x14:formula1>
            <xm:f>'管理用（このシートは削除しないでください）'!$F$3:$F$9</xm:f>
          </x14:formula1>
          <xm:sqref>H17:K17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x14ac:dyDescent="0.15">
      <c r="B1" s="135" t="s">
        <v>204</v>
      </c>
    </row>
    <row r="2" spans="2:65" ht="44.25" customHeight="1" x14ac:dyDescent="0.15">
      <c r="B2" s="959" t="s">
        <v>205</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959"/>
      <c r="BA2" s="959"/>
      <c r="BB2" s="959"/>
      <c r="BC2" s="959"/>
      <c r="BD2" s="959"/>
      <c r="BE2" s="959"/>
      <c r="BF2" s="959"/>
      <c r="BG2" s="959"/>
      <c r="BH2" s="959"/>
      <c r="BI2" s="959"/>
      <c r="BJ2" s="959"/>
      <c r="BK2" s="959"/>
      <c r="BL2" s="959"/>
      <c r="BM2" s="959"/>
    </row>
    <row r="3" spans="2:65" ht="13.5" customHeight="1" thickBot="1" x14ac:dyDescent="0.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x14ac:dyDescent="0.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60" t="s">
        <v>142</v>
      </c>
      <c r="BA4" s="961"/>
      <c r="BB4" s="961"/>
      <c r="BC4" s="961"/>
      <c r="BD4" s="961"/>
      <c r="BE4" s="961"/>
      <c r="BF4" s="961"/>
      <c r="BG4" s="961"/>
      <c r="BH4" s="962"/>
      <c r="BI4" s="961" t="s">
        <v>206</v>
      </c>
      <c r="BJ4" s="961"/>
      <c r="BK4" s="961"/>
      <c r="BL4" s="961"/>
      <c r="BM4" s="962"/>
    </row>
    <row r="5" spans="2:65" ht="13.5" customHeight="1" x14ac:dyDescent="0.1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63"/>
      <c r="AG5" s="963"/>
      <c r="AH5" s="963"/>
      <c r="AI5" s="963"/>
      <c r="AJ5" s="963"/>
      <c r="AK5" s="963"/>
      <c r="AL5" s="963"/>
      <c r="AM5" s="963"/>
      <c r="AN5" s="963"/>
      <c r="AO5" s="963"/>
      <c r="AP5" s="963"/>
      <c r="AQ5" s="963"/>
      <c r="AR5" s="963"/>
      <c r="AS5" s="963"/>
      <c r="AT5" s="963"/>
      <c r="AU5" s="963"/>
      <c r="AV5" s="963"/>
      <c r="AW5" s="963"/>
      <c r="AX5" s="963"/>
      <c r="AZ5" s="138"/>
      <c r="BA5" s="138"/>
      <c r="BB5" s="138"/>
      <c r="BC5" s="138"/>
      <c r="BD5" s="138"/>
      <c r="BE5" s="138"/>
    </row>
    <row r="6" spans="2:65" ht="13.5" customHeight="1" x14ac:dyDescent="0.1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63"/>
      <c r="AG6" s="963"/>
      <c r="AH6" s="963"/>
      <c r="AI6" s="963"/>
      <c r="AJ6" s="963"/>
      <c r="AK6" s="963"/>
      <c r="AL6" s="963"/>
      <c r="AM6" s="963"/>
      <c r="AN6" s="963"/>
      <c r="AO6" s="963"/>
      <c r="AP6" s="963"/>
      <c r="AQ6" s="963"/>
      <c r="AR6" s="963"/>
      <c r="AS6" s="963"/>
      <c r="AT6" s="963"/>
      <c r="AU6" s="963"/>
      <c r="AV6" s="963"/>
      <c r="AW6" s="963"/>
      <c r="AX6" s="963"/>
      <c r="AY6" s="139"/>
      <c r="AZ6" s="138"/>
      <c r="BA6" s="138"/>
      <c r="BB6" s="138"/>
      <c r="BC6" s="138"/>
      <c r="BD6" s="138"/>
      <c r="BE6" s="138"/>
    </row>
    <row r="7" spans="2:65" ht="13.5" customHeight="1" thickBot="1" x14ac:dyDescent="0.2">
      <c r="B7" s="139"/>
      <c r="C7" s="139"/>
      <c r="D7" s="139"/>
      <c r="E7" s="139"/>
      <c r="F7" s="139"/>
      <c r="G7" s="139"/>
      <c r="H7" s="140"/>
      <c r="I7" s="140"/>
      <c r="J7" s="140"/>
      <c r="K7" s="140"/>
      <c r="L7" s="140"/>
      <c r="M7" s="140"/>
      <c r="N7" s="140"/>
      <c r="O7" s="140"/>
      <c r="P7" s="140"/>
      <c r="Q7" s="140"/>
      <c r="AF7" s="963"/>
      <c r="AG7" s="963"/>
      <c r="AH7" s="963"/>
      <c r="AI7" s="963"/>
      <c r="AJ7" s="963"/>
      <c r="AK7" s="963"/>
      <c r="AL7" s="963"/>
      <c r="AM7" s="963"/>
      <c r="AN7" s="963"/>
      <c r="AO7" s="963"/>
      <c r="AP7" s="963"/>
      <c r="AQ7" s="963"/>
      <c r="AR7" s="963"/>
      <c r="AS7" s="963"/>
      <c r="AT7" s="963"/>
      <c r="AU7" s="963"/>
      <c r="AV7" s="963"/>
      <c r="AW7" s="963"/>
      <c r="AX7" s="963"/>
    </row>
    <row r="8" spans="2:65" s="141" customFormat="1" ht="44.25" customHeight="1" thickBot="1" x14ac:dyDescent="0.2">
      <c r="B8" s="922" t="s">
        <v>207</v>
      </c>
      <c r="C8" s="889"/>
      <c r="D8" s="889"/>
      <c r="E8" s="889"/>
      <c r="F8" s="889"/>
      <c r="G8" s="889"/>
      <c r="H8" s="889"/>
      <c r="I8" s="889"/>
      <c r="J8" s="889"/>
      <c r="K8" s="889"/>
      <c r="L8" s="889"/>
      <c r="M8" s="889"/>
      <c r="N8" s="889"/>
      <c r="O8" s="889"/>
      <c r="P8" s="889"/>
      <c r="Q8" s="889"/>
      <c r="R8" s="889"/>
      <c r="S8" s="889"/>
      <c r="T8" s="889"/>
      <c r="U8" s="889"/>
      <c r="V8" s="889"/>
      <c r="W8" s="889"/>
      <c r="X8" s="889"/>
      <c r="Y8" s="890"/>
      <c r="AK8" s="142"/>
      <c r="AL8" s="142"/>
      <c r="AM8" s="142"/>
      <c r="AN8" s="142"/>
      <c r="AO8" s="143"/>
      <c r="AP8" s="143"/>
      <c r="AQ8" s="143"/>
      <c r="AR8" s="143"/>
      <c r="AS8" s="143"/>
    </row>
    <row r="9" spans="2:65" s="141" customFormat="1" ht="44.25" customHeight="1" thickBot="1" x14ac:dyDescent="0.2">
      <c r="B9" s="964" t="s">
        <v>208</v>
      </c>
      <c r="C9" s="965"/>
      <c r="D9" s="965"/>
      <c r="E9" s="965"/>
      <c r="F9" s="966"/>
      <c r="G9" s="894" t="s">
        <v>209</v>
      </c>
      <c r="H9" s="894"/>
      <c r="I9" s="894"/>
      <c r="J9" s="894"/>
      <c r="K9" s="863" t="s">
        <v>210</v>
      </c>
      <c r="L9" s="863"/>
      <c r="M9" s="863"/>
      <c r="N9" s="863"/>
      <c r="O9" s="863"/>
      <c r="P9" s="863" t="s">
        <v>211</v>
      </c>
      <c r="Q9" s="863"/>
      <c r="R9" s="863"/>
      <c r="S9" s="863"/>
      <c r="T9" s="863"/>
      <c r="U9" s="863"/>
      <c r="V9" s="863"/>
      <c r="W9" s="863"/>
      <c r="X9" s="863"/>
      <c r="Y9" s="967"/>
    </row>
    <row r="10" spans="2:65" s="141" customFormat="1" ht="44.25" customHeight="1" thickBot="1" x14ac:dyDescent="0.2">
      <c r="B10" s="922" t="s">
        <v>212</v>
      </c>
      <c r="C10" s="951"/>
      <c r="D10" s="951"/>
      <c r="E10" s="951"/>
      <c r="F10" s="951"/>
      <c r="G10" s="951"/>
      <c r="H10" s="951"/>
      <c r="I10" s="951"/>
      <c r="J10" s="951"/>
      <c r="K10" s="951"/>
      <c r="L10" s="952"/>
      <c r="M10" s="922" t="s">
        <v>145</v>
      </c>
      <c r="N10" s="889"/>
      <c r="O10" s="889"/>
      <c r="P10" s="889"/>
      <c r="Q10" s="889"/>
      <c r="R10" s="889"/>
      <c r="S10" s="889"/>
      <c r="T10" s="889"/>
      <c r="U10" s="889"/>
      <c r="V10" s="889"/>
      <c r="W10" s="889"/>
      <c r="X10" s="889"/>
      <c r="Y10" s="889"/>
      <c r="Z10" s="889"/>
      <c r="AA10" s="890"/>
      <c r="AB10" s="953" t="s">
        <v>146</v>
      </c>
      <c r="AC10" s="954"/>
      <c r="AD10" s="954"/>
      <c r="AE10" s="954"/>
      <c r="AF10" s="954"/>
      <c r="AG10" s="954"/>
      <c r="AH10" s="954"/>
      <c r="AI10" s="954"/>
      <c r="AJ10" s="954"/>
      <c r="AK10" s="954"/>
      <c r="AL10" s="954"/>
      <c r="AM10" s="954"/>
      <c r="AN10" s="954"/>
      <c r="AO10" s="954"/>
      <c r="AP10" s="954"/>
      <c r="AQ10" s="954"/>
      <c r="AR10" s="954"/>
      <c r="AS10" s="954"/>
      <c r="AT10" s="954"/>
      <c r="AU10" s="955"/>
    </row>
    <row r="11" spans="2:65" s="141" customFormat="1" ht="44.25" customHeight="1" thickBot="1" x14ac:dyDescent="0.2">
      <c r="B11" s="922"/>
      <c r="C11" s="889"/>
      <c r="D11" s="889"/>
      <c r="E11" s="889"/>
      <c r="F11" s="889"/>
      <c r="G11" s="889"/>
      <c r="H11" s="889"/>
      <c r="I11" s="889"/>
      <c r="J11" s="889"/>
      <c r="K11" s="889"/>
      <c r="L11" s="890"/>
      <c r="M11" s="922"/>
      <c r="N11" s="889"/>
      <c r="O11" s="889"/>
      <c r="P11" s="889"/>
      <c r="Q11" s="889"/>
      <c r="R11" s="889"/>
      <c r="S11" s="889"/>
      <c r="T11" s="889"/>
      <c r="U11" s="889"/>
      <c r="V11" s="889"/>
      <c r="W11" s="889"/>
      <c r="X11" s="889"/>
      <c r="Y11" s="889"/>
      <c r="Z11" s="889"/>
      <c r="AA11" s="890"/>
      <c r="AB11" s="956"/>
      <c r="AC11" s="957"/>
      <c r="AD11" s="957"/>
      <c r="AE11" s="957"/>
      <c r="AF11" s="957"/>
      <c r="AG11" s="957"/>
      <c r="AH11" s="957"/>
      <c r="AI11" s="957"/>
      <c r="AJ11" s="957"/>
      <c r="AK11" s="957"/>
      <c r="AL11" s="957"/>
      <c r="AM11" s="957"/>
      <c r="AN11" s="957"/>
      <c r="AO11" s="957"/>
      <c r="AP11" s="957"/>
      <c r="AQ11" s="957"/>
      <c r="AR11" s="957"/>
      <c r="AS11" s="957"/>
      <c r="AT11" s="957"/>
      <c r="AU11" s="958"/>
    </row>
    <row r="12" spans="2:65" s="145" customFormat="1" ht="29.25" customHeight="1" x14ac:dyDescent="0.1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x14ac:dyDescent="0.2">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x14ac:dyDescent="0.2">
      <c r="B14" s="881" t="s">
        <v>149</v>
      </c>
      <c r="C14" s="871"/>
      <c r="D14" s="871"/>
      <c r="E14" s="871"/>
      <c r="F14" s="871"/>
      <c r="G14" s="871"/>
      <c r="H14" s="879"/>
      <c r="I14" s="922" t="s">
        <v>214</v>
      </c>
      <c r="J14" s="889"/>
      <c r="K14" s="889"/>
      <c r="L14" s="889"/>
      <c r="M14" s="889"/>
      <c r="N14" s="889"/>
      <c r="O14" s="889"/>
      <c r="P14" s="889"/>
      <c r="Q14" s="889"/>
      <c r="R14" s="889"/>
      <c r="S14" s="889"/>
      <c r="T14" s="889"/>
      <c r="U14" s="889"/>
      <c r="V14" s="889"/>
      <c r="W14" s="889"/>
      <c r="X14" s="889"/>
      <c r="Y14" s="889"/>
      <c r="Z14" s="889"/>
      <c r="AA14" s="889"/>
      <c r="AB14" s="889"/>
      <c r="AC14" s="949"/>
      <c r="AD14" s="863"/>
      <c r="AE14" s="863"/>
      <c r="AF14" s="863"/>
      <c r="AG14" s="863"/>
      <c r="AH14" s="863"/>
      <c r="AI14" s="863"/>
      <c r="AJ14" s="863"/>
      <c r="AK14" s="863"/>
      <c r="AL14" s="863"/>
      <c r="AM14" s="863"/>
      <c r="AN14" s="863"/>
      <c r="AO14" s="863"/>
      <c r="AP14" s="863"/>
      <c r="AQ14" s="863"/>
      <c r="AR14" s="863"/>
      <c r="AS14" s="863"/>
      <c r="AT14" s="863"/>
      <c r="AU14" s="863"/>
    </row>
    <row r="15" spans="2:65" s="141" customFormat="1" ht="44.25" customHeight="1" thickBot="1" x14ac:dyDescent="0.2">
      <c r="B15" s="874"/>
      <c r="C15" s="875"/>
      <c r="D15" s="875"/>
      <c r="E15" s="875"/>
      <c r="F15" s="875"/>
      <c r="G15" s="875"/>
      <c r="H15" s="880"/>
      <c r="I15" s="922" t="s">
        <v>215</v>
      </c>
      <c r="J15" s="889"/>
      <c r="K15" s="146" t="s">
        <v>216</v>
      </c>
      <c r="L15" s="146"/>
      <c r="M15" s="146"/>
      <c r="N15" s="146" t="s">
        <v>217</v>
      </c>
      <c r="O15" s="146"/>
      <c r="P15" s="146" t="s">
        <v>218</v>
      </c>
      <c r="Q15" s="146"/>
      <c r="R15" s="147" t="s">
        <v>219</v>
      </c>
      <c r="S15" s="950" t="s">
        <v>220</v>
      </c>
      <c r="T15" s="889"/>
      <c r="U15" s="146" t="s">
        <v>216</v>
      </c>
      <c r="V15" s="146"/>
      <c r="W15" s="146"/>
      <c r="X15" s="146" t="s">
        <v>217</v>
      </c>
      <c r="Y15" s="146"/>
      <c r="Z15" s="146" t="s">
        <v>218</v>
      </c>
      <c r="AA15" s="146"/>
      <c r="AB15" s="148" t="s">
        <v>219</v>
      </c>
      <c r="AC15" s="863"/>
      <c r="AD15" s="863"/>
      <c r="AE15" s="863"/>
      <c r="AF15" s="863"/>
      <c r="AG15" s="863"/>
      <c r="AH15" s="863"/>
      <c r="AI15" s="863"/>
      <c r="AJ15" s="863"/>
      <c r="AK15" s="863"/>
      <c r="AL15" s="863"/>
      <c r="AM15" s="863"/>
      <c r="AN15" s="863"/>
      <c r="AO15" s="863"/>
      <c r="AP15" s="863"/>
      <c r="AQ15" s="863"/>
      <c r="AR15" s="863"/>
      <c r="AS15" s="863"/>
      <c r="AT15" s="863"/>
      <c r="AU15" s="863"/>
    </row>
    <row r="16" spans="2:65" s="145" customFormat="1" ht="25.5" customHeight="1" x14ac:dyDescent="0.1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x14ac:dyDescent="0.35">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x14ac:dyDescent="0.2">
      <c r="B18" s="915" t="s">
        <v>223</v>
      </c>
      <c r="C18" s="944"/>
      <c r="D18" s="944"/>
      <c r="E18" s="944"/>
      <c r="F18" s="915" t="s">
        <v>224</v>
      </c>
      <c r="G18" s="944"/>
      <c r="H18" s="944"/>
      <c r="I18" s="944"/>
      <c r="J18" s="948" t="s">
        <v>225</v>
      </c>
      <c r="K18" s="948"/>
      <c r="L18" s="948"/>
      <c r="M18" s="948"/>
      <c r="N18" s="915" t="s">
        <v>226</v>
      </c>
      <c r="O18" s="915"/>
      <c r="P18" s="915"/>
      <c r="Q18" s="915"/>
      <c r="R18" s="915" t="s">
        <v>227</v>
      </c>
      <c r="S18" s="915"/>
      <c r="T18" s="915"/>
      <c r="U18" s="915"/>
      <c r="V18" s="915" t="s">
        <v>164</v>
      </c>
      <c r="W18" s="915"/>
      <c r="X18" s="915"/>
      <c r="Y18" s="915"/>
      <c r="Z18" s="915" t="s">
        <v>165</v>
      </c>
      <c r="AA18" s="915"/>
      <c r="AB18" s="915"/>
      <c r="AC18" s="915"/>
      <c r="AD18" s="910" t="s">
        <v>228</v>
      </c>
      <c r="AE18" s="942"/>
      <c r="AF18" s="942"/>
      <c r="AG18" s="943"/>
      <c r="AH18" s="915" t="s">
        <v>167</v>
      </c>
      <c r="AI18" s="915"/>
      <c r="AJ18" s="915"/>
      <c r="AK18" s="915"/>
      <c r="AL18" s="915" t="s">
        <v>229</v>
      </c>
      <c r="AM18" s="915"/>
      <c r="AN18" s="915"/>
      <c r="AO18" s="915"/>
      <c r="AP18" s="915" t="s">
        <v>230</v>
      </c>
      <c r="AQ18" s="915"/>
      <c r="AR18" s="915"/>
      <c r="AS18" s="915"/>
      <c r="AT18" s="944" t="s">
        <v>231</v>
      </c>
      <c r="AU18" s="944"/>
      <c r="AV18" s="944"/>
      <c r="AW18" s="944"/>
      <c r="AX18" s="915" t="s">
        <v>171</v>
      </c>
      <c r="AY18" s="915"/>
      <c r="AZ18" s="915"/>
      <c r="BA18" s="915"/>
      <c r="BB18" s="915" t="s">
        <v>232</v>
      </c>
      <c r="BC18" s="915"/>
      <c r="BD18" s="915"/>
      <c r="BE18" s="915"/>
      <c r="BF18" s="910" t="s">
        <v>233</v>
      </c>
      <c r="BG18" s="942"/>
      <c r="BH18" s="942"/>
      <c r="BI18" s="943"/>
      <c r="BJ18" s="910" t="s">
        <v>174</v>
      </c>
      <c r="BK18" s="942"/>
      <c r="BL18" s="942"/>
      <c r="BM18" s="943"/>
      <c r="BN18" s="910" t="s">
        <v>234</v>
      </c>
      <c r="BO18" s="942"/>
      <c r="BP18" s="942"/>
      <c r="BQ18" s="943"/>
    </row>
    <row r="19" spans="1:70" s="144" customFormat="1" ht="135" customHeight="1" thickBot="1" x14ac:dyDescent="0.2">
      <c r="A19" s="143"/>
      <c r="B19" s="944"/>
      <c r="C19" s="944"/>
      <c r="D19" s="944"/>
      <c r="E19" s="944"/>
      <c r="F19" s="945" t="s">
        <v>235</v>
      </c>
      <c r="G19" s="946"/>
      <c r="H19" s="946"/>
      <c r="I19" s="947"/>
      <c r="J19" s="913" t="s">
        <v>185</v>
      </c>
      <c r="K19" s="913"/>
      <c r="L19" s="913"/>
      <c r="M19" s="913"/>
      <c r="N19" s="913" t="s">
        <v>148</v>
      </c>
      <c r="O19" s="913"/>
      <c r="P19" s="913"/>
      <c r="Q19" s="913"/>
      <c r="R19" s="913" t="s">
        <v>236</v>
      </c>
      <c r="S19" s="914"/>
      <c r="T19" s="914"/>
      <c r="U19" s="914"/>
      <c r="V19" s="913" t="s">
        <v>237</v>
      </c>
      <c r="W19" s="913"/>
      <c r="X19" s="913"/>
      <c r="Y19" s="913"/>
      <c r="Z19" s="913" t="s">
        <v>144</v>
      </c>
      <c r="AA19" s="913"/>
      <c r="AB19" s="913"/>
      <c r="AC19" s="913"/>
      <c r="AD19" s="914" t="s">
        <v>185</v>
      </c>
      <c r="AE19" s="914"/>
      <c r="AF19" s="914"/>
      <c r="AG19" s="914"/>
      <c r="AH19" s="907" t="s">
        <v>186</v>
      </c>
      <c r="AI19" s="907"/>
      <c r="AJ19" s="907"/>
      <c r="AK19" s="907"/>
      <c r="AL19" s="913" t="s">
        <v>238</v>
      </c>
      <c r="AM19" s="913"/>
      <c r="AN19" s="913"/>
      <c r="AO19" s="913"/>
      <c r="AP19" s="913" t="s">
        <v>144</v>
      </c>
      <c r="AQ19" s="913"/>
      <c r="AR19" s="913"/>
      <c r="AS19" s="913"/>
      <c r="AT19" s="910" t="s">
        <v>188</v>
      </c>
      <c r="AU19" s="911"/>
      <c r="AV19" s="911"/>
      <c r="AW19" s="912"/>
      <c r="AX19" s="910" t="s">
        <v>239</v>
      </c>
      <c r="AY19" s="911"/>
      <c r="AZ19" s="911"/>
      <c r="BA19" s="912"/>
      <c r="BB19" s="886" t="s">
        <v>190</v>
      </c>
      <c r="BC19" s="886"/>
      <c r="BD19" s="886"/>
      <c r="BE19" s="886"/>
      <c r="BF19" s="900" t="s">
        <v>191</v>
      </c>
      <c r="BG19" s="901"/>
      <c r="BH19" s="901"/>
      <c r="BI19" s="908"/>
      <c r="BJ19" s="900" t="s">
        <v>191</v>
      </c>
      <c r="BK19" s="901"/>
      <c r="BL19" s="901"/>
      <c r="BM19" s="908"/>
      <c r="BN19" s="900" t="s">
        <v>191</v>
      </c>
      <c r="BO19" s="901"/>
      <c r="BP19" s="901"/>
      <c r="BQ19" s="908"/>
    </row>
    <row r="20" spans="1:70" s="145" customFormat="1" ht="35.25" customHeight="1" thickBot="1" x14ac:dyDescent="0.2">
      <c r="B20" s="150" t="s">
        <v>240</v>
      </c>
      <c r="C20" s="931"/>
      <c r="D20" s="931"/>
      <c r="E20" s="932"/>
      <c r="F20" s="928"/>
      <c r="G20" s="929"/>
      <c r="H20" s="929"/>
      <c r="I20" s="929"/>
      <c r="J20" s="928"/>
      <c r="K20" s="928"/>
      <c r="L20" s="928"/>
      <c r="M20" s="928"/>
      <c r="N20" s="933"/>
      <c r="O20" s="933"/>
      <c r="P20" s="933"/>
      <c r="Q20" s="933"/>
      <c r="R20" s="928"/>
      <c r="S20" s="929"/>
      <c r="T20" s="929"/>
      <c r="U20" s="929"/>
      <c r="V20" s="934"/>
      <c r="W20" s="935"/>
      <c r="X20" s="935"/>
      <c r="Y20" s="936"/>
      <c r="Z20" s="928"/>
      <c r="AA20" s="928"/>
      <c r="AB20" s="928"/>
      <c r="AC20" s="928"/>
      <c r="AD20" s="929"/>
      <c r="AE20" s="929"/>
      <c r="AF20" s="929"/>
      <c r="AG20" s="929"/>
      <c r="AH20" s="928"/>
      <c r="AI20" s="928"/>
      <c r="AJ20" s="928"/>
      <c r="AK20" s="928"/>
      <c r="AL20" s="928"/>
      <c r="AM20" s="928"/>
      <c r="AN20" s="928"/>
      <c r="AO20" s="928"/>
      <c r="AP20" s="928"/>
      <c r="AQ20" s="928"/>
      <c r="AR20" s="928"/>
      <c r="AS20" s="928"/>
      <c r="AT20" s="929"/>
      <c r="AU20" s="929"/>
      <c r="AV20" s="929"/>
      <c r="AW20" s="929"/>
      <c r="AX20" s="929"/>
      <c r="AY20" s="929"/>
      <c r="AZ20" s="929"/>
      <c r="BA20" s="929"/>
      <c r="BB20" s="929"/>
      <c r="BC20" s="929"/>
      <c r="BD20" s="929"/>
      <c r="BE20" s="929"/>
      <c r="BF20" s="930"/>
      <c r="BG20" s="931"/>
      <c r="BH20" s="931"/>
      <c r="BI20" s="932"/>
      <c r="BJ20" s="930"/>
      <c r="BK20" s="931"/>
      <c r="BL20" s="931"/>
      <c r="BM20" s="932"/>
      <c r="BN20" s="930"/>
      <c r="BO20" s="931"/>
      <c r="BP20" s="931"/>
      <c r="BQ20" s="932"/>
    </row>
    <row r="21" spans="1:70" s="145" customFormat="1" ht="35.25" customHeight="1" thickBot="1" x14ac:dyDescent="0.2">
      <c r="B21" s="150" t="s">
        <v>241</v>
      </c>
      <c r="C21" s="931"/>
      <c r="D21" s="931"/>
      <c r="E21" s="932"/>
      <c r="F21" s="928"/>
      <c r="G21" s="929"/>
      <c r="H21" s="929"/>
      <c r="I21" s="929"/>
      <c r="J21" s="928"/>
      <c r="K21" s="928"/>
      <c r="L21" s="928"/>
      <c r="M21" s="928"/>
      <c r="N21" s="928"/>
      <c r="O21" s="928"/>
      <c r="P21" s="928"/>
      <c r="Q21" s="928"/>
      <c r="R21" s="928"/>
      <c r="S21" s="929"/>
      <c r="T21" s="929"/>
      <c r="U21" s="929"/>
      <c r="V21" s="937"/>
      <c r="W21" s="927"/>
      <c r="X21" s="927"/>
      <c r="Y21" s="938"/>
      <c r="Z21" s="928"/>
      <c r="AA21" s="928"/>
      <c r="AB21" s="928"/>
      <c r="AC21" s="928"/>
      <c r="AD21" s="929"/>
      <c r="AE21" s="929"/>
      <c r="AF21" s="929"/>
      <c r="AG21" s="929"/>
      <c r="AH21" s="928"/>
      <c r="AI21" s="928"/>
      <c r="AJ21" s="928"/>
      <c r="AK21" s="928"/>
      <c r="AL21" s="928"/>
      <c r="AM21" s="928"/>
      <c r="AN21" s="928"/>
      <c r="AO21" s="928"/>
      <c r="AP21" s="928"/>
      <c r="AQ21" s="928"/>
      <c r="AR21" s="928"/>
      <c r="AS21" s="928"/>
      <c r="AT21" s="929"/>
      <c r="AU21" s="929"/>
      <c r="AV21" s="929"/>
      <c r="AW21" s="929"/>
      <c r="AX21" s="929"/>
      <c r="AY21" s="929"/>
      <c r="AZ21" s="929"/>
      <c r="BA21" s="929"/>
      <c r="BB21" s="929"/>
      <c r="BC21" s="929"/>
      <c r="BD21" s="929"/>
      <c r="BE21" s="929"/>
      <c r="BF21" s="930"/>
      <c r="BG21" s="931"/>
      <c r="BH21" s="931"/>
      <c r="BI21" s="932"/>
      <c r="BJ21" s="930"/>
      <c r="BK21" s="931"/>
      <c r="BL21" s="931"/>
      <c r="BM21" s="932"/>
      <c r="BN21" s="930"/>
      <c r="BO21" s="931"/>
      <c r="BP21" s="931"/>
      <c r="BQ21" s="932"/>
    </row>
    <row r="22" spans="1:70" s="145" customFormat="1" ht="35.25" customHeight="1" thickBot="1" x14ac:dyDescent="0.2">
      <c r="B22" s="150" t="s">
        <v>242</v>
      </c>
      <c r="C22" s="931"/>
      <c r="D22" s="931"/>
      <c r="E22" s="932"/>
      <c r="F22" s="928"/>
      <c r="G22" s="929"/>
      <c r="H22" s="929"/>
      <c r="I22" s="929"/>
      <c r="J22" s="928"/>
      <c r="K22" s="928"/>
      <c r="L22" s="928"/>
      <c r="M22" s="928"/>
      <c r="N22" s="928"/>
      <c r="O22" s="928"/>
      <c r="P22" s="928"/>
      <c r="Q22" s="928"/>
      <c r="R22" s="928"/>
      <c r="S22" s="929"/>
      <c r="T22" s="929"/>
      <c r="U22" s="929"/>
      <c r="V22" s="939"/>
      <c r="W22" s="940"/>
      <c r="X22" s="940"/>
      <c r="Y22" s="941"/>
      <c r="Z22" s="928"/>
      <c r="AA22" s="928"/>
      <c r="AB22" s="928"/>
      <c r="AC22" s="928"/>
      <c r="AD22" s="929"/>
      <c r="AE22" s="929"/>
      <c r="AF22" s="929"/>
      <c r="AG22" s="929"/>
      <c r="AH22" s="928"/>
      <c r="AI22" s="928"/>
      <c r="AJ22" s="928"/>
      <c r="AK22" s="928"/>
      <c r="AL22" s="928"/>
      <c r="AM22" s="928"/>
      <c r="AN22" s="928"/>
      <c r="AO22" s="928"/>
      <c r="AP22" s="928"/>
      <c r="AQ22" s="928"/>
      <c r="AR22" s="928"/>
      <c r="AS22" s="928"/>
      <c r="AT22" s="929"/>
      <c r="AU22" s="929"/>
      <c r="AV22" s="929"/>
      <c r="AW22" s="929"/>
      <c r="AX22" s="929"/>
      <c r="AY22" s="929"/>
      <c r="AZ22" s="929"/>
      <c r="BA22" s="929"/>
      <c r="BB22" s="929"/>
      <c r="BC22" s="929"/>
      <c r="BD22" s="929"/>
      <c r="BE22" s="929"/>
      <c r="BF22" s="930"/>
      <c r="BG22" s="931"/>
      <c r="BH22" s="931"/>
      <c r="BI22" s="932"/>
      <c r="BJ22" s="930"/>
      <c r="BK22" s="931"/>
      <c r="BL22" s="931"/>
      <c r="BM22" s="932"/>
      <c r="BN22" s="930"/>
      <c r="BO22" s="931"/>
      <c r="BP22" s="931"/>
      <c r="BQ22" s="932"/>
    </row>
    <row r="23" spans="1:70" s="145" customFormat="1" ht="30.75" customHeight="1" x14ac:dyDescent="0.15">
      <c r="B23" s="923"/>
      <c r="C23" s="923"/>
      <c r="D23" s="923"/>
      <c r="E23" s="923"/>
      <c r="F23" s="927"/>
      <c r="G23" s="923"/>
      <c r="H23" s="923"/>
      <c r="I23" s="923"/>
      <c r="J23" s="927"/>
      <c r="K23" s="927"/>
      <c r="L23" s="927"/>
      <c r="M23" s="927"/>
      <c r="N23" s="927"/>
      <c r="O23" s="927"/>
      <c r="P23" s="927"/>
      <c r="Q23" s="927"/>
      <c r="R23" s="927"/>
      <c r="S23" s="923"/>
      <c r="T23" s="923"/>
      <c r="U23" s="923"/>
      <c r="V23" s="927"/>
      <c r="W23" s="927"/>
      <c r="X23" s="927"/>
      <c r="Y23" s="927"/>
      <c r="Z23" s="923"/>
      <c r="AA23" s="923"/>
      <c r="AB23" s="923"/>
      <c r="AC23" s="923"/>
      <c r="AD23" s="927"/>
      <c r="AE23" s="927"/>
      <c r="AF23" s="927"/>
      <c r="AG23" s="927"/>
      <c r="AH23" s="927"/>
      <c r="AI23" s="927"/>
      <c r="AJ23" s="927"/>
      <c r="AK23" s="927"/>
      <c r="AL23" s="927"/>
      <c r="AM23" s="927"/>
      <c r="AN23" s="927"/>
      <c r="AO23" s="927"/>
      <c r="AP23" s="927"/>
      <c r="AQ23" s="927"/>
      <c r="AR23" s="927"/>
      <c r="AS23" s="927"/>
      <c r="AT23" s="923"/>
      <c r="AU23" s="923"/>
      <c r="AV23" s="923"/>
      <c r="AW23" s="923"/>
      <c r="AX23" s="923"/>
      <c r="AY23" s="923"/>
      <c r="AZ23" s="923"/>
      <c r="BA23" s="923"/>
      <c r="BB23" s="151"/>
      <c r="BC23" s="151"/>
      <c r="BD23" s="151"/>
      <c r="BE23" s="151"/>
      <c r="BF23" s="923"/>
      <c r="BG23" s="923"/>
      <c r="BH23" s="923"/>
      <c r="BI23" s="923"/>
      <c r="BJ23" s="923"/>
      <c r="BK23" s="923"/>
      <c r="BL23" s="923"/>
      <c r="BM23" s="923"/>
      <c r="BN23" s="924"/>
      <c r="BO23" s="925"/>
      <c r="BP23" s="925"/>
      <c r="BQ23" s="926"/>
      <c r="BR23" s="144"/>
    </row>
    <row r="24" spans="1:70" s="141" customFormat="1" ht="30.75" customHeight="1" thickBot="1" x14ac:dyDescent="0.2">
      <c r="B24" s="894" t="s">
        <v>243</v>
      </c>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894"/>
      <c r="BA24" s="894"/>
      <c r="BB24" s="894"/>
      <c r="BC24" s="894"/>
      <c r="BD24" s="894"/>
      <c r="BE24" s="894"/>
      <c r="BF24" s="894"/>
      <c r="BG24" s="894"/>
      <c r="BH24" s="894"/>
      <c r="BI24" s="894"/>
      <c r="BJ24" s="894"/>
      <c r="BK24" s="894"/>
      <c r="BL24" s="894"/>
      <c r="BM24" s="894"/>
      <c r="BN24" s="152"/>
      <c r="BO24" s="152"/>
      <c r="BP24" s="152"/>
      <c r="BQ24" s="152"/>
      <c r="BR24" s="143"/>
    </row>
    <row r="25" spans="1:70" s="141" customFormat="1" ht="96" customHeight="1" thickTop="1" thickBot="1" x14ac:dyDescent="0.2">
      <c r="B25" s="907" t="s">
        <v>244</v>
      </c>
      <c r="C25" s="886"/>
      <c r="D25" s="886"/>
      <c r="E25" s="886"/>
      <c r="F25" s="886"/>
      <c r="G25" s="886"/>
      <c r="H25" s="886"/>
      <c r="I25" s="886"/>
      <c r="J25" s="886"/>
      <c r="K25" s="886"/>
      <c r="L25" s="886"/>
      <c r="M25" s="907" t="s">
        <v>245</v>
      </c>
      <c r="N25" s="907"/>
      <c r="O25" s="907"/>
      <c r="P25" s="907"/>
      <c r="Q25" s="907"/>
      <c r="R25" s="907"/>
      <c r="S25" s="907"/>
      <c r="T25" s="907" t="s">
        <v>246</v>
      </c>
      <c r="U25" s="907"/>
      <c r="V25" s="907"/>
      <c r="W25" s="907"/>
      <c r="X25" s="907"/>
      <c r="Y25" s="907"/>
      <c r="Z25" s="907"/>
      <c r="AA25" s="907" t="s">
        <v>247</v>
      </c>
      <c r="AB25" s="886"/>
      <c r="AC25" s="886"/>
      <c r="AD25" s="886"/>
      <c r="AE25" s="886"/>
      <c r="AF25" s="886"/>
      <c r="AG25" s="886"/>
      <c r="AH25" s="886"/>
      <c r="AI25" s="886"/>
      <c r="AJ25" s="886"/>
      <c r="AK25" s="922"/>
      <c r="AL25" s="903" t="s">
        <v>248</v>
      </c>
      <c r="AM25" s="904"/>
      <c r="AN25" s="904"/>
      <c r="AO25" s="904"/>
      <c r="AP25" s="904"/>
      <c r="AQ25" s="904"/>
      <c r="AR25" s="904"/>
      <c r="AS25" s="904"/>
      <c r="AT25" s="904"/>
      <c r="AU25" s="904"/>
      <c r="AV25" s="90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x14ac:dyDescent="0.2">
      <c r="B26" s="916" t="s">
        <v>249</v>
      </c>
      <c r="C26" s="917"/>
      <c r="D26" s="918">
        <f>N20</f>
        <v>0</v>
      </c>
      <c r="E26" s="918"/>
      <c r="F26" s="918"/>
      <c r="G26" s="918"/>
      <c r="H26" s="918"/>
      <c r="I26" s="918"/>
      <c r="J26" s="918"/>
      <c r="K26" s="890" t="s">
        <v>148</v>
      </c>
      <c r="L26" s="886"/>
      <c r="M26" s="919">
        <f>J20</f>
        <v>0</v>
      </c>
      <c r="N26" s="920"/>
      <c r="O26" s="920"/>
      <c r="P26" s="920"/>
      <c r="Q26" s="920"/>
      <c r="R26" s="920"/>
      <c r="S26" s="153" t="s">
        <v>250</v>
      </c>
      <c r="T26" s="907" t="s">
        <v>251</v>
      </c>
      <c r="U26" s="907"/>
      <c r="V26" s="907"/>
      <c r="W26" s="907"/>
      <c r="X26" s="907"/>
      <c r="Y26" s="907"/>
      <c r="Z26" s="907"/>
      <c r="AA26" s="887">
        <f>M26*17500</f>
        <v>0</v>
      </c>
      <c r="AB26" s="888"/>
      <c r="AC26" s="888"/>
      <c r="AD26" s="888"/>
      <c r="AE26" s="888"/>
      <c r="AF26" s="888"/>
      <c r="AG26" s="888"/>
      <c r="AH26" s="888"/>
      <c r="AI26" s="888"/>
      <c r="AJ26" s="889" t="s">
        <v>148</v>
      </c>
      <c r="AK26" s="889"/>
      <c r="AL26" s="921">
        <f>ROUNDDOWN(MIN(D26,AA26),-3)</f>
        <v>0</v>
      </c>
      <c r="AM26" s="888"/>
      <c r="AN26" s="888"/>
      <c r="AO26" s="888"/>
      <c r="AP26" s="888"/>
      <c r="AQ26" s="888"/>
      <c r="AR26" s="888"/>
      <c r="AS26" s="888"/>
      <c r="AT26" s="888"/>
      <c r="AU26" s="889" t="s">
        <v>148</v>
      </c>
      <c r="AV26" s="88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x14ac:dyDescent="0.2">
      <c r="B27" s="916" t="s">
        <v>252</v>
      </c>
      <c r="C27" s="917"/>
      <c r="D27" s="918">
        <f>N21</f>
        <v>0</v>
      </c>
      <c r="E27" s="918"/>
      <c r="F27" s="918"/>
      <c r="G27" s="918"/>
      <c r="H27" s="918"/>
      <c r="I27" s="918"/>
      <c r="J27" s="918"/>
      <c r="K27" s="890" t="s">
        <v>148</v>
      </c>
      <c r="L27" s="886"/>
      <c r="M27" s="919">
        <f>J21</f>
        <v>0</v>
      </c>
      <c r="N27" s="920"/>
      <c r="O27" s="920"/>
      <c r="P27" s="920"/>
      <c r="Q27" s="920"/>
      <c r="R27" s="920"/>
      <c r="S27" s="153" t="s">
        <v>250</v>
      </c>
      <c r="T27" s="907" t="s">
        <v>251</v>
      </c>
      <c r="U27" s="907"/>
      <c r="V27" s="907"/>
      <c r="W27" s="907"/>
      <c r="X27" s="907"/>
      <c r="Y27" s="907"/>
      <c r="Z27" s="907"/>
      <c r="AA27" s="887">
        <f>M27*17500</f>
        <v>0</v>
      </c>
      <c r="AB27" s="888"/>
      <c r="AC27" s="888"/>
      <c r="AD27" s="888"/>
      <c r="AE27" s="888"/>
      <c r="AF27" s="888"/>
      <c r="AG27" s="888"/>
      <c r="AH27" s="888"/>
      <c r="AI27" s="888"/>
      <c r="AJ27" s="889" t="s">
        <v>148</v>
      </c>
      <c r="AK27" s="889"/>
      <c r="AL27" s="921">
        <f>ROUNDDOWN(MIN(D27,AA27),-3)</f>
        <v>0</v>
      </c>
      <c r="AM27" s="888"/>
      <c r="AN27" s="888"/>
      <c r="AO27" s="888"/>
      <c r="AP27" s="888"/>
      <c r="AQ27" s="888"/>
      <c r="AR27" s="888"/>
      <c r="AS27" s="888"/>
      <c r="AT27" s="888"/>
      <c r="AU27" s="889" t="s">
        <v>148</v>
      </c>
      <c r="AV27" s="88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x14ac:dyDescent="0.2">
      <c r="B28" s="916" t="s">
        <v>253</v>
      </c>
      <c r="C28" s="917"/>
      <c r="D28" s="918">
        <f>N22</f>
        <v>0</v>
      </c>
      <c r="E28" s="918"/>
      <c r="F28" s="918"/>
      <c r="G28" s="918"/>
      <c r="H28" s="918"/>
      <c r="I28" s="918"/>
      <c r="J28" s="918"/>
      <c r="K28" s="890" t="s">
        <v>148</v>
      </c>
      <c r="L28" s="886"/>
      <c r="M28" s="919">
        <f>J22</f>
        <v>0</v>
      </c>
      <c r="N28" s="920"/>
      <c r="O28" s="920"/>
      <c r="P28" s="920"/>
      <c r="Q28" s="920"/>
      <c r="R28" s="920"/>
      <c r="S28" s="153" t="s">
        <v>250</v>
      </c>
      <c r="T28" s="907" t="s">
        <v>251</v>
      </c>
      <c r="U28" s="907"/>
      <c r="V28" s="907"/>
      <c r="W28" s="907"/>
      <c r="X28" s="907"/>
      <c r="Y28" s="907"/>
      <c r="Z28" s="907"/>
      <c r="AA28" s="887">
        <f>M28*17500</f>
        <v>0</v>
      </c>
      <c r="AB28" s="888"/>
      <c r="AC28" s="888"/>
      <c r="AD28" s="888"/>
      <c r="AE28" s="888"/>
      <c r="AF28" s="888"/>
      <c r="AG28" s="888"/>
      <c r="AH28" s="888"/>
      <c r="AI28" s="888"/>
      <c r="AJ28" s="889" t="s">
        <v>148</v>
      </c>
      <c r="AK28" s="889"/>
      <c r="AL28" s="869">
        <f>ROUNDDOWN(MIN(D28,AA28),-3)</f>
        <v>0</v>
      </c>
      <c r="AM28" s="870"/>
      <c r="AN28" s="870"/>
      <c r="AO28" s="870"/>
      <c r="AP28" s="870"/>
      <c r="AQ28" s="870"/>
      <c r="AR28" s="870"/>
      <c r="AS28" s="870"/>
      <c r="AT28" s="870"/>
      <c r="AU28" s="871" t="s">
        <v>148</v>
      </c>
      <c r="AV28" s="872"/>
      <c r="AW28" s="156"/>
      <c r="BA28" s="143"/>
      <c r="BB28" s="143"/>
      <c r="BC28" s="143"/>
      <c r="BD28" s="143"/>
      <c r="BE28" s="143"/>
      <c r="BF28" s="143"/>
      <c r="BG28" s="143"/>
      <c r="BH28" s="143"/>
      <c r="BI28" s="143"/>
      <c r="BJ28" s="143"/>
      <c r="BK28" s="143"/>
      <c r="BL28" s="143"/>
      <c r="BM28" s="143"/>
    </row>
    <row r="29" spans="1:70" s="141" customFormat="1" ht="30.75" customHeight="1" thickTop="1" x14ac:dyDescent="0.15">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x14ac:dyDescent="0.2">
      <c r="B30" s="894" t="s">
        <v>254</v>
      </c>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894"/>
      <c r="AY30" s="894"/>
      <c r="AZ30" s="894"/>
      <c r="BA30" s="894"/>
      <c r="BB30" s="894"/>
      <c r="BC30" s="894"/>
      <c r="BD30" s="894"/>
      <c r="BE30" s="894"/>
      <c r="BF30" s="894"/>
      <c r="BG30" s="894"/>
      <c r="BH30" s="894"/>
      <c r="BI30" s="894"/>
      <c r="BJ30" s="894"/>
      <c r="BK30" s="894"/>
      <c r="BL30" s="894"/>
      <c r="BM30" s="894"/>
    </row>
    <row r="31" spans="1:70" s="141" customFormat="1" ht="96" customHeight="1" thickBot="1" x14ac:dyDescent="0.2">
      <c r="B31" s="900" t="s">
        <v>161</v>
      </c>
      <c r="C31" s="901"/>
      <c r="D31" s="901"/>
      <c r="E31" s="901"/>
      <c r="F31" s="901"/>
      <c r="G31" s="901"/>
      <c r="H31" s="901"/>
      <c r="I31" s="908"/>
      <c r="J31" s="915" t="s">
        <v>227</v>
      </c>
      <c r="K31" s="915"/>
      <c r="L31" s="915"/>
      <c r="M31" s="915"/>
      <c r="N31" s="907" t="s">
        <v>165</v>
      </c>
      <c r="O31" s="907"/>
      <c r="P31" s="907"/>
      <c r="Q31" s="907"/>
      <c r="R31" s="897" t="s">
        <v>228</v>
      </c>
      <c r="S31" s="898"/>
      <c r="T31" s="898"/>
      <c r="U31" s="899"/>
      <c r="V31" s="907" t="s">
        <v>167</v>
      </c>
      <c r="W31" s="907"/>
      <c r="X31" s="907"/>
      <c r="Y31" s="907"/>
      <c r="Z31" s="895" t="s">
        <v>229</v>
      </c>
      <c r="AA31" s="895"/>
      <c r="AB31" s="895"/>
      <c r="AC31" s="895"/>
      <c r="AD31" s="907" t="s">
        <v>230</v>
      </c>
      <c r="AE31" s="907"/>
      <c r="AF31" s="907"/>
      <c r="AG31" s="907"/>
      <c r="AH31" s="886" t="s">
        <v>231</v>
      </c>
      <c r="AI31" s="886"/>
      <c r="AJ31" s="886"/>
      <c r="AK31" s="886"/>
      <c r="AL31" s="907" t="s">
        <v>171</v>
      </c>
      <c r="AM31" s="907"/>
      <c r="AN31" s="907"/>
      <c r="AO31" s="907"/>
      <c r="AP31" s="907" t="s">
        <v>232</v>
      </c>
      <c r="AQ31" s="907"/>
      <c r="AR31" s="907"/>
      <c r="AS31" s="907"/>
      <c r="AT31" s="900" t="s">
        <v>255</v>
      </c>
      <c r="AU31" s="901"/>
      <c r="AV31" s="901"/>
      <c r="AW31" s="908"/>
      <c r="AX31" s="907" t="s">
        <v>174</v>
      </c>
      <c r="AY31" s="907"/>
      <c r="AZ31" s="907"/>
      <c r="BA31" s="907"/>
      <c r="BB31" s="907" t="s">
        <v>256</v>
      </c>
      <c r="BC31" s="907"/>
      <c r="BD31" s="907"/>
      <c r="BE31" s="907"/>
      <c r="BF31" s="909"/>
      <c r="BG31" s="909"/>
      <c r="BH31" s="909"/>
      <c r="BI31" s="909"/>
      <c r="BJ31" s="909"/>
      <c r="BK31" s="909"/>
      <c r="BL31" s="909"/>
      <c r="BM31" s="909"/>
    </row>
    <row r="32" spans="1:70" s="141" customFormat="1" ht="129" customHeight="1" thickBot="1" x14ac:dyDescent="0.2">
      <c r="B32" s="900"/>
      <c r="C32" s="901"/>
      <c r="D32" s="901"/>
      <c r="E32" s="901"/>
      <c r="F32" s="901"/>
      <c r="G32" s="901"/>
      <c r="H32" s="901"/>
      <c r="I32" s="908"/>
      <c r="J32" s="913" t="s">
        <v>236</v>
      </c>
      <c r="K32" s="914"/>
      <c r="L32" s="914"/>
      <c r="M32" s="914"/>
      <c r="N32" s="913" t="s">
        <v>144</v>
      </c>
      <c r="O32" s="913"/>
      <c r="P32" s="913"/>
      <c r="Q32" s="913"/>
      <c r="R32" s="914" t="s">
        <v>185</v>
      </c>
      <c r="S32" s="914"/>
      <c r="T32" s="914"/>
      <c r="U32" s="914"/>
      <c r="V32" s="907" t="s">
        <v>186</v>
      </c>
      <c r="W32" s="907"/>
      <c r="X32" s="907"/>
      <c r="Y32" s="907"/>
      <c r="Z32" s="913" t="s">
        <v>238</v>
      </c>
      <c r="AA32" s="913"/>
      <c r="AB32" s="913"/>
      <c r="AC32" s="913"/>
      <c r="AD32" s="913" t="s">
        <v>144</v>
      </c>
      <c r="AE32" s="913"/>
      <c r="AF32" s="913"/>
      <c r="AG32" s="913"/>
      <c r="AH32" s="910" t="s">
        <v>188</v>
      </c>
      <c r="AI32" s="911"/>
      <c r="AJ32" s="911"/>
      <c r="AK32" s="912"/>
      <c r="AL32" s="910" t="s">
        <v>239</v>
      </c>
      <c r="AM32" s="911"/>
      <c r="AN32" s="911"/>
      <c r="AO32" s="912"/>
      <c r="AP32" s="886" t="s">
        <v>190</v>
      </c>
      <c r="AQ32" s="886"/>
      <c r="AR32" s="886"/>
      <c r="AS32" s="886"/>
      <c r="AT32" s="907" t="s">
        <v>191</v>
      </c>
      <c r="AU32" s="886"/>
      <c r="AV32" s="886"/>
      <c r="AW32" s="886"/>
      <c r="AX32" s="907" t="s">
        <v>191</v>
      </c>
      <c r="AY32" s="886"/>
      <c r="AZ32" s="886"/>
      <c r="BA32" s="886"/>
      <c r="BB32" s="907" t="s">
        <v>191</v>
      </c>
      <c r="BC32" s="886"/>
      <c r="BD32" s="886"/>
      <c r="BE32" s="886"/>
      <c r="BF32" s="909"/>
      <c r="BG32" s="863"/>
      <c r="BH32" s="863"/>
      <c r="BI32" s="863"/>
      <c r="BJ32" s="909"/>
      <c r="BK32" s="863"/>
      <c r="BL32" s="863"/>
      <c r="BM32" s="863"/>
    </row>
    <row r="33" spans="2:65" s="141" customFormat="1" ht="35.25" customHeight="1" thickBot="1" x14ac:dyDescent="0.2">
      <c r="B33" s="900" t="s">
        <v>257</v>
      </c>
      <c r="C33" s="901"/>
      <c r="D33" s="901"/>
      <c r="E33" s="901"/>
      <c r="F33" s="901"/>
      <c r="G33" s="901"/>
      <c r="H33" s="901"/>
      <c r="I33" s="908"/>
      <c r="J33" s="907"/>
      <c r="K33" s="886"/>
      <c r="L33" s="886"/>
      <c r="M33" s="886"/>
      <c r="N33" s="907"/>
      <c r="O33" s="907"/>
      <c r="P33" s="907"/>
      <c r="Q33" s="907"/>
      <c r="R33" s="886"/>
      <c r="S33" s="886"/>
      <c r="T33" s="886"/>
      <c r="U33" s="886"/>
      <c r="V33" s="907"/>
      <c r="W33" s="907"/>
      <c r="X33" s="907"/>
      <c r="Y33" s="907"/>
      <c r="Z33" s="907"/>
      <c r="AA33" s="907"/>
      <c r="AB33" s="907"/>
      <c r="AC33" s="907"/>
      <c r="AD33" s="907"/>
      <c r="AE33" s="907"/>
      <c r="AF33" s="907"/>
      <c r="AG33" s="907"/>
      <c r="AH33" s="886"/>
      <c r="AI33" s="886"/>
      <c r="AJ33" s="886"/>
      <c r="AK33" s="886"/>
      <c r="AL33" s="886"/>
      <c r="AM33" s="886"/>
      <c r="AN33" s="886"/>
      <c r="AO33" s="886"/>
      <c r="AP33" s="886"/>
      <c r="AQ33" s="886"/>
      <c r="AR33" s="886"/>
      <c r="AS33" s="886"/>
      <c r="AT33" s="886"/>
      <c r="AU33" s="886"/>
      <c r="AV33" s="886"/>
      <c r="AW33" s="886"/>
      <c r="AX33" s="886"/>
      <c r="AY33" s="886"/>
      <c r="AZ33" s="886"/>
      <c r="BA33" s="886"/>
      <c r="BB33" s="886"/>
      <c r="BC33" s="886"/>
      <c r="BD33" s="886"/>
      <c r="BE33" s="886"/>
      <c r="BF33" s="863"/>
      <c r="BG33" s="863"/>
      <c r="BH33" s="863"/>
      <c r="BI33" s="863"/>
      <c r="BJ33" s="863"/>
      <c r="BK33" s="863"/>
      <c r="BL33" s="863"/>
      <c r="BM33" s="863"/>
    </row>
    <row r="34" spans="2:65" s="141" customFormat="1" ht="35.25" customHeight="1" thickBot="1" x14ac:dyDescent="0.2">
      <c r="B34" s="900" t="s">
        <v>258</v>
      </c>
      <c r="C34" s="901"/>
      <c r="D34" s="901"/>
      <c r="E34" s="901"/>
      <c r="F34" s="901"/>
      <c r="G34" s="901"/>
      <c r="H34" s="901"/>
      <c r="I34" s="908"/>
      <c r="J34" s="907"/>
      <c r="K34" s="886"/>
      <c r="L34" s="886"/>
      <c r="M34" s="886"/>
      <c r="N34" s="907"/>
      <c r="O34" s="907"/>
      <c r="P34" s="907"/>
      <c r="Q34" s="907"/>
      <c r="R34" s="886"/>
      <c r="S34" s="886"/>
      <c r="T34" s="886"/>
      <c r="U34" s="886"/>
      <c r="V34" s="907"/>
      <c r="W34" s="907"/>
      <c r="X34" s="907"/>
      <c r="Y34" s="907"/>
      <c r="Z34" s="907"/>
      <c r="AA34" s="907"/>
      <c r="AB34" s="907"/>
      <c r="AC34" s="907"/>
      <c r="AD34" s="907"/>
      <c r="AE34" s="907"/>
      <c r="AF34" s="907"/>
      <c r="AG34" s="907"/>
      <c r="AH34" s="886"/>
      <c r="AI34" s="886"/>
      <c r="AJ34" s="886"/>
      <c r="AK34" s="886"/>
      <c r="AL34" s="886"/>
      <c r="AM34" s="886"/>
      <c r="AN34" s="886"/>
      <c r="AO34" s="886"/>
      <c r="AP34" s="886"/>
      <c r="AQ34" s="886"/>
      <c r="AR34" s="886"/>
      <c r="AS34" s="886"/>
      <c r="AT34" s="886"/>
      <c r="AU34" s="886"/>
      <c r="AV34" s="886"/>
      <c r="AW34" s="886"/>
      <c r="AX34" s="886"/>
      <c r="AY34" s="886"/>
      <c r="AZ34" s="886"/>
      <c r="BA34" s="886"/>
      <c r="BB34" s="886"/>
      <c r="BC34" s="886"/>
      <c r="BD34" s="886"/>
      <c r="BE34" s="886"/>
      <c r="BF34" s="863"/>
      <c r="BG34" s="863"/>
      <c r="BH34" s="863"/>
      <c r="BI34" s="863"/>
      <c r="BJ34" s="863"/>
      <c r="BK34" s="863"/>
      <c r="BL34" s="863"/>
      <c r="BM34" s="863"/>
    </row>
    <row r="35" spans="2:65" s="141" customFormat="1" ht="30.75" customHeight="1" x14ac:dyDescent="0.15">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x14ac:dyDescent="0.2">
      <c r="B36" s="894" t="s">
        <v>259</v>
      </c>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4"/>
      <c r="AY36" s="894"/>
      <c r="AZ36" s="894"/>
      <c r="BA36" s="894"/>
      <c r="BB36" s="894"/>
      <c r="BC36" s="894"/>
      <c r="BD36" s="894"/>
      <c r="BE36" s="894"/>
      <c r="BF36" s="894"/>
      <c r="BG36" s="894"/>
      <c r="BH36" s="894"/>
      <c r="BI36" s="894"/>
      <c r="BJ36" s="894"/>
      <c r="BK36" s="894"/>
      <c r="BL36" s="894"/>
      <c r="BM36" s="894"/>
    </row>
    <row r="37" spans="2:65" s="141" customFormat="1" ht="96" customHeight="1" thickTop="1" thickBot="1" x14ac:dyDescent="0.2">
      <c r="B37" s="886"/>
      <c r="C37" s="886"/>
      <c r="D37" s="886"/>
      <c r="E37" s="886"/>
      <c r="F37" s="886"/>
      <c r="G37" s="886"/>
      <c r="H37" s="886"/>
      <c r="I37" s="886"/>
      <c r="J37" s="886"/>
      <c r="K37" s="886"/>
      <c r="L37" s="886"/>
      <c r="M37" s="886"/>
      <c r="N37" s="886"/>
      <c r="O37" s="895" t="s">
        <v>260</v>
      </c>
      <c r="P37" s="896"/>
      <c r="Q37" s="896"/>
      <c r="R37" s="896"/>
      <c r="S37" s="896"/>
      <c r="T37" s="896"/>
      <c r="U37" s="896"/>
      <c r="V37" s="897" t="s">
        <v>261</v>
      </c>
      <c r="W37" s="898"/>
      <c r="X37" s="899"/>
      <c r="Y37" s="900" t="s">
        <v>262</v>
      </c>
      <c r="Z37" s="901"/>
      <c r="AA37" s="901"/>
      <c r="AB37" s="901"/>
      <c r="AC37" s="901"/>
      <c r="AD37" s="901"/>
      <c r="AE37" s="902"/>
      <c r="AF37" s="903" t="s">
        <v>263</v>
      </c>
      <c r="AG37" s="904"/>
      <c r="AH37" s="904"/>
      <c r="AI37" s="904"/>
      <c r="AJ37" s="904"/>
      <c r="AK37" s="904"/>
      <c r="AL37" s="905"/>
      <c r="AM37" s="906"/>
      <c r="AN37" s="863"/>
      <c r="AO37" s="863"/>
      <c r="AP37" s="863"/>
      <c r="AQ37" s="863"/>
      <c r="AR37" s="863"/>
      <c r="AS37" s="863"/>
      <c r="AT37" s="143"/>
    </row>
    <row r="38" spans="2:65" s="141" customFormat="1" ht="35.25" customHeight="1" thickBot="1" x14ac:dyDescent="0.2">
      <c r="B38" s="886" t="s">
        <v>264</v>
      </c>
      <c r="C38" s="886"/>
      <c r="D38" s="886"/>
      <c r="E38" s="886"/>
      <c r="F38" s="886"/>
      <c r="G38" s="886"/>
      <c r="H38" s="886"/>
      <c r="I38" s="886"/>
      <c r="J38" s="886"/>
      <c r="K38" s="886"/>
      <c r="L38" s="886"/>
      <c r="M38" s="886"/>
      <c r="N38" s="886"/>
      <c r="O38" s="887">
        <v>0</v>
      </c>
      <c r="P38" s="888"/>
      <c r="Q38" s="888"/>
      <c r="R38" s="888"/>
      <c r="S38" s="888"/>
      <c r="T38" s="889" t="s">
        <v>148</v>
      </c>
      <c r="U38" s="890"/>
      <c r="V38" s="891"/>
      <c r="W38" s="892"/>
      <c r="X38" s="893"/>
      <c r="Y38" s="163"/>
      <c r="Z38" s="888">
        <v>1030000</v>
      </c>
      <c r="AA38" s="888"/>
      <c r="AB38" s="888"/>
      <c r="AC38" s="888"/>
      <c r="AD38" s="889" t="s">
        <v>148</v>
      </c>
      <c r="AE38" s="890"/>
      <c r="AF38" s="869">
        <f>ROUNDDOWN(MIN(O38,Y38),-3)</f>
        <v>0</v>
      </c>
      <c r="AG38" s="870"/>
      <c r="AH38" s="870"/>
      <c r="AI38" s="870"/>
      <c r="AJ38" s="870"/>
      <c r="AK38" s="871" t="s">
        <v>148</v>
      </c>
      <c r="AL38" s="872"/>
      <c r="AM38" s="863"/>
      <c r="AN38" s="863"/>
      <c r="AO38" s="863"/>
      <c r="AP38" s="863"/>
      <c r="AQ38" s="863"/>
      <c r="AR38" s="863"/>
      <c r="AS38" s="863"/>
      <c r="AT38" s="164"/>
      <c r="AU38" s="164"/>
      <c r="AV38" s="164"/>
    </row>
    <row r="39" spans="2:65" s="141" customFormat="1" ht="65.25" customHeight="1" thickTop="1" x14ac:dyDescent="0.15">
      <c r="B39" s="873" t="s">
        <v>265</v>
      </c>
      <c r="C39" s="871"/>
      <c r="D39" s="871"/>
      <c r="E39" s="871"/>
      <c r="F39" s="871"/>
      <c r="G39" s="871"/>
      <c r="H39" s="871"/>
      <c r="I39" s="871"/>
      <c r="J39" s="871"/>
      <c r="K39" s="871"/>
      <c r="L39" s="871"/>
      <c r="M39" s="871"/>
      <c r="N39" s="871"/>
      <c r="O39" s="876">
        <v>0</v>
      </c>
      <c r="P39" s="870"/>
      <c r="Q39" s="870"/>
      <c r="R39" s="870"/>
      <c r="S39" s="870"/>
      <c r="T39" s="871" t="s">
        <v>148</v>
      </c>
      <c r="U39" s="879"/>
      <c r="V39" s="881" t="s">
        <v>143</v>
      </c>
      <c r="W39" s="871"/>
      <c r="X39" s="879"/>
      <c r="Y39" s="165"/>
      <c r="Z39" s="870">
        <v>310000</v>
      </c>
      <c r="AA39" s="870"/>
      <c r="AB39" s="870"/>
      <c r="AC39" s="870"/>
      <c r="AD39" s="871" t="s">
        <v>148</v>
      </c>
      <c r="AE39" s="871"/>
      <c r="AF39" s="882">
        <f>ROUNDDOWN(MIN(O39,IF(V39="無",Z39,Z40)),-3)</f>
        <v>0</v>
      </c>
      <c r="AG39" s="883"/>
      <c r="AH39" s="883"/>
      <c r="AI39" s="883"/>
      <c r="AJ39" s="883"/>
      <c r="AK39" s="859" t="s">
        <v>148</v>
      </c>
      <c r="AL39" s="860"/>
      <c r="AM39" s="863"/>
      <c r="AN39" s="863"/>
      <c r="AO39" s="863"/>
      <c r="AP39" s="863"/>
      <c r="AQ39" s="863"/>
      <c r="AR39" s="863"/>
      <c r="AS39" s="863"/>
      <c r="AT39" s="143"/>
      <c r="AU39" s="141" t="s">
        <v>266</v>
      </c>
    </row>
    <row r="40" spans="2:65" s="141" customFormat="1" ht="65.25" customHeight="1" thickBot="1" x14ac:dyDescent="0.2">
      <c r="B40" s="874"/>
      <c r="C40" s="875"/>
      <c r="D40" s="875"/>
      <c r="E40" s="875"/>
      <c r="F40" s="875"/>
      <c r="G40" s="875"/>
      <c r="H40" s="875"/>
      <c r="I40" s="875"/>
      <c r="J40" s="875"/>
      <c r="K40" s="875"/>
      <c r="L40" s="875"/>
      <c r="M40" s="875"/>
      <c r="N40" s="875"/>
      <c r="O40" s="877"/>
      <c r="P40" s="878"/>
      <c r="Q40" s="878"/>
      <c r="R40" s="878"/>
      <c r="S40" s="878"/>
      <c r="T40" s="875"/>
      <c r="U40" s="880"/>
      <c r="V40" s="874"/>
      <c r="W40" s="875"/>
      <c r="X40" s="880"/>
      <c r="Y40" s="166"/>
      <c r="Z40" s="864">
        <v>378000</v>
      </c>
      <c r="AA40" s="864"/>
      <c r="AB40" s="864"/>
      <c r="AC40" s="864"/>
      <c r="AD40" s="865" t="s">
        <v>267</v>
      </c>
      <c r="AE40" s="866"/>
      <c r="AF40" s="884"/>
      <c r="AG40" s="885"/>
      <c r="AH40" s="885"/>
      <c r="AI40" s="885"/>
      <c r="AJ40" s="885"/>
      <c r="AK40" s="861"/>
      <c r="AL40" s="862"/>
      <c r="AM40" s="152"/>
      <c r="AN40" s="152"/>
      <c r="AO40" s="152"/>
      <c r="AP40" s="152"/>
      <c r="AQ40" s="152"/>
      <c r="AR40" s="152"/>
      <c r="AS40" s="152"/>
      <c r="AT40" s="143"/>
    </row>
    <row r="41" spans="2:65" ht="82.5" customHeight="1" x14ac:dyDescent="0.3">
      <c r="B41" s="867" t="s">
        <v>268</v>
      </c>
      <c r="C41" s="868"/>
      <c r="D41" s="868"/>
      <c r="E41" s="868"/>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68"/>
      <c r="BA41" s="868"/>
      <c r="BB41" s="868"/>
      <c r="BC41" s="868"/>
      <c r="BD41" s="868"/>
      <c r="BE41" s="868"/>
      <c r="BF41" s="868"/>
      <c r="BG41" s="868"/>
      <c r="BH41" s="868"/>
      <c r="BI41" s="868"/>
      <c r="BJ41" s="868"/>
      <c r="BK41" s="868"/>
      <c r="BL41" s="868"/>
      <c r="BM41" s="86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RowHeight="12" x14ac:dyDescent="0.15"/>
  <cols>
    <col min="1" max="1" width="11.25" style="167" customWidth="1"/>
    <col min="2" max="18" width="10" style="167" customWidth="1"/>
    <col min="19" max="16384" width="9" style="167"/>
  </cols>
  <sheetData>
    <row r="1" spans="1:11" x14ac:dyDescent="0.15">
      <c r="A1" s="167" t="s">
        <v>633</v>
      </c>
    </row>
    <row r="2" spans="1:11" ht="18" customHeight="1" x14ac:dyDescent="0.15">
      <c r="A2" s="655" t="s">
        <v>285</v>
      </c>
      <c r="B2" s="655"/>
      <c r="C2" s="655"/>
      <c r="D2" s="655"/>
      <c r="E2" s="655"/>
      <c r="F2" s="655"/>
      <c r="G2" s="655"/>
      <c r="H2" s="655"/>
      <c r="I2" s="655"/>
      <c r="J2" s="655"/>
      <c r="K2" s="655"/>
    </row>
    <row r="7" spans="1:11" ht="18.75" customHeight="1" x14ac:dyDescent="0.15">
      <c r="A7" s="290" t="s">
        <v>86</v>
      </c>
      <c r="B7" s="606" t="s">
        <v>589</v>
      </c>
      <c r="C7" s="606"/>
      <c r="D7" s="606"/>
      <c r="E7" s="606"/>
      <c r="F7" s="606"/>
      <c r="G7" s="606"/>
    </row>
    <row r="8" spans="1:11" ht="12" customHeight="1" x14ac:dyDescent="0.15">
      <c r="A8" s="298"/>
      <c r="B8" s="177"/>
      <c r="C8" s="177"/>
      <c r="D8" s="177"/>
      <c r="E8" s="177"/>
      <c r="F8" s="177"/>
    </row>
    <row r="10" spans="1:11" x14ac:dyDescent="0.15">
      <c r="A10" s="652" t="s">
        <v>271</v>
      </c>
      <c r="B10" s="652"/>
      <c r="C10" s="652"/>
      <c r="D10" s="652" t="s">
        <v>312</v>
      </c>
      <c r="E10" s="652"/>
      <c r="F10" s="652"/>
      <c r="G10" s="652" t="s">
        <v>272</v>
      </c>
      <c r="H10" s="652"/>
      <c r="I10" s="652"/>
      <c r="J10" s="652"/>
      <c r="K10" s="652"/>
    </row>
    <row r="11" spans="1:11" ht="18.75" customHeight="1" x14ac:dyDescent="0.15">
      <c r="A11" s="657"/>
      <c r="B11" s="657"/>
      <c r="C11" s="657"/>
      <c r="D11" s="657"/>
      <c r="E11" s="657"/>
      <c r="F11" s="657"/>
      <c r="G11" s="657"/>
      <c r="H11" s="657"/>
      <c r="I11" s="657"/>
      <c r="J11" s="657"/>
      <c r="K11" s="657"/>
    </row>
    <row r="12" spans="1:11" ht="12" customHeight="1" x14ac:dyDescent="0.15">
      <c r="A12" s="311"/>
      <c r="B12" s="311"/>
      <c r="C12" s="311"/>
      <c r="D12" s="311"/>
      <c r="E12" s="311"/>
      <c r="F12" s="311"/>
      <c r="G12" s="311"/>
      <c r="H12" s="311"/>
      <c r="I12" s="311"/>
      <c r="J12" s="311"/>
      <c r="K12" s="311"/>
    </row>
    <row r="13" spans="1:11" ht="12" customHeight="1" x14ac:dyDescent="0.15">
      <c r="A13" s="311"/>
      <c r="B13" s="311"/>
      <c r="C13" s="311"/>
      <c r="D13" s="311"/>
      <c r="E13" s="311"/>
      <c r="F13" s="311"/>
      <c r="G13" s="311"/>
      <c r="H13" s="311"/>
      <c r="I13" s="311"/>
      <c r="J13" s="311"/>
      <c r="K13" s="311"/>
    </row>
    <row r="14" spans="1:11" x14ac:dyDescent="0.15">
      <c r="A14" s="167" t="s">
        <v>315</v>
      </c>
    </row>
    <row r="15" spans="1:11" ht="3.75" customHeight="1" x14ac:dyDescent="0.15"/>
    <row r="16" spans="1:11" x14ac:dyDescent="0.15">
      <c r="A16" s="656" t="s">
        <v>273</v>
      </c>
      <c r="B16" s="646" t="s">
        <v>286</v>
      </c>
      <c r="C16" s="646"/>
      <c r="D16" s="646"/>
      <c r="E16" s="646"/>
      <c r="F16" s="646"/>
      <c r="G16" s="646" t="s">
        <v>287</v>
      </c>
      <c r="H16" s="646"/>
      <c r="I16" s="646"/>
      <c r="J16" s="646"/>
      <c r="K16" s="646"/>
    </row>
    <row r="17" spans="1:11" ht="18.75" customHeight="1" x14ac:dyDescent="0.15">
      <c r="A17" s="647"/>
      <c r="B17" s="349" t="s">
        <v>641</v>
      </c>
      <c r="C17" s="351" t="s">
        <v>642</v>
      </c>
      <c r="D17" s="350" t="s">
        <v>643</v>
      </c>
      <c r="E17" s="350" t="s">
        <v>644</v>
      </c>
      <c r="F17" s="352" t="s">
        <v>642</v>
      </c>
      <c r="G17" s="349" t="s">
        <v>641</v>
      </c>
      <c r="H17" s="351" t="s">
        <v>642</v>
      </c>
      <c r="I17" s="350" t="s">
        <v>643</v>
      </c>
      <c r="J17" s="350" t="s">
        <v>644</v>
      </c>
      <c r="K17" s="352" t="s">
        <v>642</v>
      </c>
    </row>
    <row r="18" spans="1:11" ht="18.75" customHeight="1" x14ac:dyDescent="0.15">
      <c r="A18" s="290" t="s">
        <v>302</v>
      </c>
      <c r="B18" s="629"/>
      <c r="C18" s="629"/>
      <c r="D18" s="629"/>
      <c r="E18" s="629"/>
      <c r="F18" s="629"/>
      <c r="G18" s="589"/>
      <c r="H18" s="590"/>
      <c r="I18" s="590"/>
      <c r="J18" s="590"/>
      <c r="K18" s="591"/>
    </row>
    <row r="19" spans="1:11" ht="18.75" customHeight="1" x14ac:dyDescent="0.15">
      <c r="A19" s="347" t="s">
        <v>383</v>
      </c>
      <c r="B19" s="341" t="s">
        <v>646</v>
      </c>
      <c r="C19" s="384"/>
      <c r="D19" s="342" t="s">
        <v>647</v>
      </c>
      <c r="E19" s="385"/>
      <c r="F19" s="344" t="s">
        <v>648</v>
      </c>
      <c r="G19" s="385"/>
      <c r="H19" s="343" t="s">
        <v>649</v>
      </c>
      <c r="I19" s="385"/>
      <c r="J19" s="343" t="s">
        <v>650</v>
      </c>
      <c r="K19" s="523">
        <f>C19+E19+G19+I19</f>
        <v>0</v>
      </c>
    </row>
    <row r="20" spans="1:11" x14ac:dyDescent="0.15">
      <c r="A20" s="623" t="s">
        <v>292</v>
      </c>
      <c r="B20" s="646" t="s">
        <v>290</v>
      </c>
      <c r="C20" s="646"/>
      <c r="D20" s="646"/>
      <c r="E20" s="646"/>
      <c r="F20" s="646"/>
      <c r="G20" s="646" t="s">
        <v>291</v>
      </c>
      <c r="H20" s="646"/>
      <c r="I20" s="646"/>
      <c r="J20" s="646"/>
      <c r="K20" s="646"/>
    </row>
    <row r="21" spans="1:11" ht="18.75" customHeight="1" x14ac:dyDescent="0.15">
      <c r="A21" s="647"/>
      <c r="B21" s="629"/>
      <c r="C21" s="629"/>
      <c r="D21" s="629"/>
      <c r="E21" s="629"/>
      <c r="F21" s="629"/>
      <c r="G21" s="629"/>
      <c r="H21" s="629"/>
      <c r="I21" s="629"/>
      <c r="J21" s="629"/>
      <c r="K21" s="629"/>
    </row>
    <row r="22" spans="1:11" ht="12" customHeight="1" x14ac:dyDescent="0.15">
      <c r="A22" s="645" t="s">
        <v>591</v>
      </c>
      <c r="B22" s="290" t="s">
        <v>294</v>
      </c>
      <c r="C22" s="652" t="s">
        <v>295</v>
      </c>
      <c r="D22" s="652"/>
      <c r="E22" s="652"/>
      <c r="F22" s="652"/>
      <c r="G22" s="652"/>
      <c r="H22" s="652"/>
      <c r="I22" s="652"/>
      <c r="J22" s="652"/>
      <c r="K22" s="652"/>
    </row>
    <row r="23" spans="1:11" x14ac:dyDescent="0.15">
      <c r="A23" s="645"/>
      <c r="B23" s="629"/>
      <c r="C23" s="290" t="s">
        <v>296</v>
      </c>
      <c r="D23" s="290" t="s">
        <v>297</v>
      </c>
      <c r="E23" s="290" t="s">
        <v>298</v>
      </c>
      <c r="F23" s="653" t="s">
        <v>291</v>
      </c>
      <c r="G23" s="654"/>
      <c r="H23" s="646" t="s">
        <v>299</v>
      </c>
      <c r="I23" s="646"/>
      <c r="J23" s="646"/>
      <c r="K23" s="646"/>
    </row>
    <row r="24" spans="1:11" ht="18.75" customHeight="1" x14ac:dyDescent="0.15">
      <c r="A24" s="645"/>
      <c r="B24" s="629"/>
      <c r="C24" s="354"/>
      <c r="D24" s="355"/>
      <c r="E24" s="356"/>
      <c r="F24" s="592"/>
      <c r="G24" s="592"/>
      <c r="H24" s="305" t="s">
        <v>300</v>
      </c>
      <c r="I24" s="357"/>
      <c r="J24" s="305" t="s">
        <v>301</v>
      </c>
      <c r="K24" s="358"/>
    </row>
    <row r="25" spans="1:11" ht="18.75" customHeight="1" x14ac:dyDescent="0.15">
      <c r="A25" s="645"/>
      <c r="B25" s="629"/>
      <c r="C25" s="354"/>
      <c r="D25" s="355"/>
      <c r="E25" s="356"/>
      <c r="F25" s="592"/>
      <c r="G25" s="592"/>
      <c r="H25" s="305" t="s">
        <v>300</v>
      </c>
      <c r="I25" s="357"/>
      <c r="J25" s="305" t="s">
        <v>301</v>
      </c>
      <c r="K25" s="358"/>
    </row>
    <row r="28" spans="1:11" x14ac:dyDescent="0.15">
      <c r="A28" s="167" t="s">
        <v>316</v>
      </c>
    </row>
    <row r="29" spans="1:11" ht="3.75" customHeight="1" x14ac:dyDescent="0.15"/>
    <row r="30" spans="1:11" ht="15" customHeight="1" x14ac:dyDescent="0.15">
      <c r="A30" s="634" t="s">
        <v>63</v>
      </c>
      <c r="B30" s="649" t="s">
        <v>508</v>
      </c>
      <c r="C30" s="650"/>
      <c r="D30" s="650"/>
      <c r="E30" s="651"/>
      <c r="F30" s="650" t="s">
        <v>509</v>
      </c>
      <c r="G30" s="650"/>
      <c r="H30" s="650"/>
      <c r="I30" s="651"/>
      <c r="J30" s="716" t="s">
        <v>437</v>
      </c>
      <c r="K30" s="634" t="s">
        <v>282</v>
      </c>
    </row>
    <row r="31" spans="1:11" ht="19.5" customHeight="1" x14ac:dyDescent="0.15">
      <c r="A31" s="635"/>
      <c r="B31" s="292" t="s">
        <v>438</v>
      </c>
      <c r="C31" s="292" t="s">
        <v>439</v>
      </c>
      <c r="D31" s="292" t="s">
        <v>440</v>
      </c>
      <c r="E31" s="300" t="s">
        <v>279</v>
      </c>
      <c r="F31" s="292" t="s">
        <v>441</v>
      </c>
      <c r="G31" s="292" t="s">
        <v>442</v>
      </c>
      <c r="H31" s="306" t="s">
        <v>443</v>
      </c>
      <c r="I31" s="299" t="s">
        <v>279</v>
      </c>
      <c r="J31" s="717"/>
      <c r="K31" s="635"/>
    </row>
    <row r="32" spans="1:11" ht="18.75" customHeight="1" x14ac:dyDescent="0.15">
      <c r="A32" s="290" t="s">
        <v>659</v>
      </c>
      <c r="B32" s="355"/>
      <c r="C32" s="355"/>
      <c r="D32" s="355"/>
      <c r="E32" s="363"/>
      <c r="F32" s="355"/>
      <c r="G32" s="355"/>
      <c r="H32" s="355"/>
      <c r="I32" s="355"/>
      <c r="J32" s="355"/>
      <c r="K32" s="178" t="str">
        <f>IF(SUM(B32:J32)=0,"",SUM(B32:J32))</f>
        <v/>
      </c>
    </row>
    <row r="33" spans="1:11" ht="15" customHeight="1" x14ac:dyDescent="0.15">
      <c r="A33" s="646" t="s">
        <v>660</v>
      </c>
      <c r="B33" s="459"/>
      <c r="C33" s="459"/>
      <c r="D33" s="459"/>
      <c r="E33" s="460"/>
      <c r="F33" s="459"/>
      <c r="G33" s="459"/>
      <c r="H33" s="459"/>
      <c r="I33" s="459"/>
      <c r="J33" s="459"/>
      <c r="K33" s="179" t="str">
        <f t="shared" ref="K33:K34" si="0">IF(SUM(B33:J33)=0,"",SUM(B33:J33))</f>
        <v/>
      </c>
    </row>
    <row r="34" spans="1:11" ht="15" customHeight="1" x14ac:dyDescent="0.15">
      <c r="A34" s="646"/>
      <c r="B34" s="360"/>
      <c r="C34" s="360"/>
      <c r="D34" s="360"/>
      <c r="E34" s="369"/>
      <c r="F34" s="360"/>
      <c r="G34" s="360"/>
      <c r="H34" s="360"/>
      <c r="I34" s="360"/>
      <c r="J34" s="360"/>
      <c r="K34" s="180" t="str">
        <f t="shared" si="0"/>
        <v/>
      </c>
    </row>
    <row r="35" spans="1:11" ht="12" customHeight="1" x14ac:dyDescent="0.15">
      <c r="A35" s="298"/>
      <c r="B35" s="304"/>
      <c r="C35" s="304"/>
      <c r="D35" s="304"/>
      <c r="E35" s="304"/>
      <c r="F35" s="304"/>
      <c r="G35" s="304"/>
      <c r="H35" s="304"/>
      <c r="I35" s="304"/>
      <c r="J35" s="304"/>
      <c r="K35" s="304"/>
    </row>
    <row r="37" spans="1:11" x14ac:dyDescent="0.15">
      <c r="A37" s="167" t="s">
        <v>317</v>
      </c>
    </row>
    <row r="38" spans="1:11" ht="3.75" customHeight="1" x14ac:dyDescent="0.15"/>
    <row r="39" spans="1:11" ht="18.75" customHeight="1" x14ac:dyDescent="0.15">
      <c r="A39" s="636"/>
      <c r="B39" s="637"/>
      <c r="C39" s="637"/>
      <c r="D39" s="637"/>
      <c r="E39" s="637"/>
      <c r="F39" s="637"/>
      <c r="G39" s="637"/>
      <c r="H39" s="637"/>
      <c r="I39" s="637"/>
      <c r="J39" s="637"/>
      <c r="K39" s="638"/>
    </row>
    <row r="40" spans="1:11" ht="18.75" customHeight="1" x14ac:dyDescent="0.15">
      <c r="A40" s="639"/>
      <c r="B40" s="640"/>
      <c r="C40" s="640"/>
      <c r="D40" s="640"/>
      <c r="E40" s="640"/>
      <c r="F40" s="640"/>
      <c r="G40" s="640"/>
      <c r="H40" s="640"/>
      <c r="I40" s="640"/>
      <c r="J40" s="640"/>
      <c r="K40" s="641"/>
    </row>
    <row r="41" spans="1:11" ht="18.75" customHeight="1" x14ac:dyDescent="0.15">
      <c r="A41" s="642"/>
      <c r="B41" s="643"/>
      <c r="C41" s="643"/>
      <c r="D41" s="643"/>
      <c r="E41" s="643"/>
      <c r="F41" s="643"/>
      <c r="G41" s="643"/>
      <c r="H41" s="643"/>
      <c r="I41" s="643"/>
      <c r="J41" s="643"/>
      <c r="K41" s="644"/>
    </row>
    <row r="44" spans="1:11" x14ac:dyDescent="0.15">
      <c r="A44" s="167" t="s">
        <v>444</v>
      </c>
    </row>
    <row r="45" spans="1:11" ht="3.75" customHeight="1" x14ac:dyDescent="0.15"/>
    <row r="46" spans="1:11" ht="36.75" customHeight="1" x14ac:dyDescent="0.15">
      <c r="A46" s="968" t="s">
        <v>592</v>
      </c>
      <c r="B46" s="968"/>
      <c r="C46" s="968"/>
      <c r="D46" s="968"/>
      <c r="E46" s="968"/>
      <c r="F46" s="968"/>
      <c r="G46" s="968"/>
      <c r="H46" s="968"/>
      <c r="I46" s="968"/>
      <c r="J46" s="968"/>
      <c r="K46" s="968"/>
    </row>
    <row r="47" spans="1:11" ht="4.5" customHeight="1" x14ac:dyDescent="0.15"/>
    <row r="48" spans="1:11" ht="18.75" customHeight="1" x14ac:dyDescent="0.15">
      <c r="A48" s="519" t="s">
        <v>445</v>
      </c>
      <c r="B48" s="309"/>
      <c r="C48" s="309"/>
      <c r="D48" s="309"/>
      <c r="E48" s="309"/>
      <c r="F48" s="309"/>
      <c r="G48" s="309"/>
      <c r="H48" s="309"/>
      <c r="I48" s="309"/>
      <c r="J48" s="309"/>
      <c r="K48" s="309"/>
    </row>
    <row r="49" spans="1:11" ht="18.75" customHeight="1" x14ac:dyDescent="0.15">
      <c r="A49" s="697" t="s">
        <v>446</v>
      </c>
      <c r="B49" s="698"/>
      <c r="C49" s="699"/>
      <c r="D49" s="372"/>
      <c r="E49" s="294" t="s">
        <v>456</v>
      </c>
      <c r="F49" s="663"/>
      <c r="G49" s="664"/>
      <c r="H49" s="664"/>
      <c r="I49" s="702"/>
      <c r="J49" s="309"/>
      <c r="K49" s="309"/>
    </row>
    <row r="50" spans="1:11" ht="18.75" customHeight="1" x14ac:dyDescent="0.15">
      <c r="A50" s="697" t="s">
        <v>447</v>
      </c>
      <c r="B50" s="698"/>
      <c r="C50" s="699"/>
      <c r="D50" s="589" t="s">
        <v>457</v>
      </c>
      <c r="E50" s="590"/>
      <c r="F50" s="590"/>
      <c r="G50" s="591"/>
      <c r="H50" s="663"/>
      <c r="I50" s="702"/>
      <c r="J50" s="309"/>
      <c r="K50" s="309"/>
    </row>
    <row r="51" spans="1:11" ht="18.75" customHeight="1" x14ac:dyDescent="0.15">
      <c r="A51" s="718" t="s">
        <v>448</v>
      </c>
      <c r="B51" s="719"/>
      <c r="C51" s="719"/>
      <c r="D51" s="719"/>
      <c r="E51" s="719"/>
      <c r="F51" s="719"/>
      <c r="G51" s="719"/>
      <c r="H51" s="719"/>
      <c r="I51" s="720"/>
      <c r="J51" s="309"/>
      <c r="K51" s="309"/>
    </row>
    <row r="52" spans="1:11" ht="18.75" customHeight="1" x14ac:dyDescent="0.15">
      <c r="A52" s="308"/>
      <c r="B52" s="697" t="s">
        <v>452</v>
      </c>
      <c r="C52" s="699"/>
      <c r="D52" s="293" t="s">
        <v>450</v>
      </c>
      <c r="E52" s="373"/>
      <c r="F52" s="302" t="s">
        <v>451</v>
      </c>
      <c r="G52" s="373"/>
      <c r="H52" s="302" t="s">
        <v>454</v>
      </c>
      <c r="I52" s="303"/>
      <c r="J52" s="309"/>
      <c r="K52" s="309"/>
    </row>
    <row r="53" spans="1:11" ht="18.75" customHeight="1" x14ac:dyDescent="0.15">
      <c r="A53" s="450"/>
      <c r="B53" s="697" t="s">
        <v>750</v>
      </c>
      <c r="C53" s="699"/>
      <c r="D53" s="444" t="s">
        <v>455</v>
      </c>
      <c r="E53" s="447"/>
      <c r="F53" s="448" t="s">
        <v>451</v>
      </c>
      <c r="G53" s="447"/>
      <c r="H53" s="448" t="s">
        <v>454</v>
      </c>
      <c r="I53" s="449"/>
      <c r="J53" s="451"/>
      <c r="K53" s="451"/>
    </row>
    <row r="54" spans="1:11" ht="18.75" customHeight="1" x14ac:dyDescent="0.15">
      <c r="A54" s="308"/>
      <c r="B54" s="697" t="s">
        <v>453</v>
      </c>
      <c r="C54" s="699"/>
      <c r="D54" s="293" t="s">
        <v>455</v>
      </c>
      <c r="E54" s="373"/>
      <c r="F54" s="302" t="s">
        <v>451</v>
      </c>
      <c r="G54" s="373"/>
      <c r="H54" s="302" t="s">
        <v>454</v>
      </c>
      <c r="I54" s="303"/>
      <c r="J54" s="309"/>
      <c r="K54" s="309"/>
    </row>
    <row r="55" spans="1:11" ht="18.75" customHeight="1" x14ac:dyDescent="0.15">
      <c r="A55" s="301"/>
      <c r="B55" s="697" t="s">
        <v>449</v>
      </c>
      <c r="C55" s="699"/>
      <c r="D55" s="589"/>
      <c r="E55" s="590"/>
      <c r="F55" s="590"/>
      <c r="G55" s="591"/>
      <c r="H55" s="296"/>
      <c r="I55" s="297"/>
      <c r="J55" s="309"/>
      <c r="K55" s="309"/>
    </row>
    <row r="56" spans="1:11" ht="11.25" customHeight="1" x14ac:dyDescent="0.15">
      <c r="A56" s="516"/>
      <c r="B56" s="309"/>
      <c r="C56" s="309"/>
      <c r="D56" s="309"/>
      <c r="E56" s="309"/>
      <c r="F56" s="309"/>
      <c r="G56" s="309"/>
      <c r="H56" s="309"/>
      <c r="I56" s="309"/>
      <c r="J56" s="309"/>
      <c r="K56" s="309"/>
    </row>
    <row r="57" spans="1:11" ht="11.25" customHeight="1" x14ac:dyDescent="0.15"/>
    <row r="58" spans="1:11" ht="11.25" customHeight="1" x14ac:dyDescent="0.15"/>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RowHeight="12" x14ac:dyDescent="0.15"/>
  <cols>
    <col min="1" max="1" width="11.25" style="167" customWidth="1"/>
    <col min="2" max="18" width="10" style="167" customWidth="1"/>
    <col min="19" max="16384" width="9" style="167"/>
  </cols>
  <sheetData>
    <row r="1" spans="1:11" x14ac:dyDescent="0.15">
      <c r="A1" s="167" t="s">
        <v>634</v>
      </c>
    </row>
    <row r="2" spans="1:11" ht="18" customHeight="1" x14ac:dyDescent="0.15">
      <c r="A2" s="655" t="s">
        <v>285</v>
      </c>
      <c r="B2" s="655"/>
      <c r="C2" s="655"/>
      <c r="D2" s="655"/>
      <c r="E2" s="655"/>
      <c r="F2" s="655"/>
      <c r="G2" s="655"/>
      <c r="H2" s="655"/>
      <c r="I2" s="655"/>
      <c r="J2" s="655"/>
      <c r="K2" s="655"/>
    </row>
    <row r="5" spans="1:11" ht="18.75" customHeight="1" x14ac:dyDescent="0.15">
      <c r="A5" s="290" t="s">
        <v>86</v>
      </c>
      <c r="B5" s="606" t="s">
        <v>590</v>
      </c>
      <c r="C5" s="606"/>
      <c r="D5" s="606"/>
      <c r="E5" s="606"/>
      <c r="F5" s="606"/>
      <c r="G5" s="606"/>
    </row>
    <row r="6" spans="1:11" ht="12" customHeight="1" x14ac:dyDescent="0.15">
      <c r="A6" s="298"/>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311"/>
      <c r="B10" s="311"/>
      <c r="C10" s="311"/>
      <c r="D10" s="311"/>
      <c r="E10" s="311"/>
      <c r="F10" s="311"/>
      <c r="G10" s="311"/>
      <c r="H10" s="311"/>
      <c r="I10" s="311"/>
      <c r="J10" s="311"/>
      <c r="K10" s="311"/>
    </row>
    <row r="11" spans="1:11" ht="12" customHeight="1" x14ac:dyDescent="0.15">
      <c r="A11" s="311"/>
      <c r="B11" s="311"/>
      <c r="C11" s="311"/>
      <c r="D11" s="311"/>
      <c r="E11" s="311"/>
      <c r="F11" s="311"/>
      <c r="G11" s="311"/>
      <c r="H11" s="311"/>
      <c r="I11" s="311"/>
      <c r="J11" s="311"/>
      <c r="K11" s="311"/>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290" t="s">
        <v>302</v>
      </c>
      <c r="B16" s="629"/>
      <c r="C16" s="629"/>
      <c r="D16" s="629"/>
      <c r="E16" s="629"/>
      <c r="F16" s="629"/>
      <c r="G16" s="589"/>
      <c r="H16" s="590"/>
      <c r="I16" s="590"/>
      <c r="J16" s="590"/>
      <c r="K16" s="591"/>
    </row>
    <row r="17" spans="1:11" x14ac:dyDescent="0.15">
      <c r="A17" s="646" t="s">
        <v>383</v>
      </c>
      <c r="B17" s="646" t="s">
        <v>283</v>
      </c>
      <c r="C17" s="646"/>
      <c r="D17" s="646"/>
      <c r="E17" s="646"/>
      <c r="F17" s="646"/>
      <c r="G17" s="646" t="s">
        <v>284</v>
      </c>
      <c r="H17" s="646"/>
      <c r="I17" s="646"/>
      <c r="J17" s="646"/>
      <c r="K17" s="646"/>
    </row>
    <row r="18" spans="1:11" ht="18.75" customHeight="1" x14ac:dyDescent="0.15">
      <c r="A18" s="646"/>
      <c r="B18" s="629"/>
      <c r="C18" s="629"/>
      <c r="D18" s="630" t="s">
        <v>314</v>
      </c>
      <c r="E18" s="631"/>
      <c r="F18" s="353"/>
      <c r="G18" s="629"/>
      <c r="H18" s="629"/>
      <c r="I18" s="630" t="s">
        <v>314</v>
      </c>
      <c r="J18" s="631"/>
      <c r="K18" s="353"/>
    </row>
    <row r="19" spans="1:11" x14ac:dyDescent="0.15">
      <c r="A19" s="623" t="s">
        <v>292</v>
      </c>
      <c r="B19" s="646" t="s">
        <v>290</v>
      </c>
      <c r="C19" s="646"/>
      <c r="D19" s="646"/>
      <c r="E19" s="646"/>
      <c r="F19" s="646"/>
      <c r="G19" s="646" t="s">
        <v>291</v>
      </c>
      <c r="H19" s="646"/>
      <c r="I19" s="646"/>
      <c r="J19" s="646"/>
      <c r="K19" s="646"/>
    </row>
    <row r="20" spans="1:11" ht="18.75" customHeight="1" x14ac:dyDescent="0.15">
      <c r="A20" s="647"/>
      <c r="B20" s="629"/>
      <c r="C20" s="629"/>
      <c r="D20" s="629"/>
      <c r="E20" s="629"/>
      <c r="F20" s="629"/>
      <c r="G20" s="629"/>
      <c r="H20" s="629"/>
      <c r="I20" s="629"/>
      <c r="J20" s="629"/>
      <c r="K20" s="629"/>
    </row>
    <row r="21" spans="1:11" ht="12" customHeight="1" x14ac:dyDescent="0.15">
      <c r="A21" s="645" t="s">
        <v>591</v>
      </c>
      <c r="B21" s="290" t="s">
        <v>294</v>
      </c>
      <c r="C21" s="652" t="s">
        <v>295</v>
      </c>
      <c r="D21" s="652"/>
      <c r="E21" s="652"/>
      <c r="F21" s="652"/>
      <c r="G21" s="652"/>
      <c r="H21" s="652"/>
      <c r="I21" s="652"/>
      <c r="J21" s="652"/>
      <c r="K21" s="652"/>
    </row>
    <row r="22" spans="1:11" x14ac:dyDescent="0.15">
      <c r="A22" s="645"/>
      <c r="B22" s="629"/>
      <c r="C22" s="290" t="s">
        <v>296</v>
      </c>
      <c r="D22" s="290" t="s">
        <v>297</v>
      </c>
      <c r="E22" s="290" t="s">
        <v>298</v>
      </c>
      <c r="F22" s="653" t="s">
        <v>291</v>
      </c>
      <c r="G22" s="654"/>
      <c r="H22" s="646" t="s">
        <v>299</v>
      </c>
      <c r="I22" s="646"/>
      <c r="J22" s="646"/>
      <c r="K22" s="646"/>
    </row>
    <row r="23" spans="1:11" ht="18.75" customHeight="1" x14ac:dyDescent="0.15">
      <c r="A23" s="645"/>
      <c r="B23" s="629"/>
      <c r="C23" s="354"/>
      <c r="D23" s="355"/>
      <c r="E23" s="356"/>
      <c r="F23" s="592"/>
      <c r="G23" s="592"/>
      <c r="H23" s="305" t="s">
        <v>300</v>
      </c>
      <c r="I23" s="357"/>
      <c r="J23" s="305" t="s">
        <v>301</v>
      </c>
      <c r="K23" s="358"/>
    </row>
    <row r="24" spans="1:11" ht="18.75" customHeight="1" x14ac:dyDescent="0.15">
      <c r="A24" s="645"/>
      <c r="B24" s="629"/>
      <c r="C24" s="354"/>
      <c r="D24" s="355"/>
      <c r="E24" s="356"/>
      <c r="F24" s="592"/>
      <c r="G24" s="592"/>
      <c r="H24" s="305" t="s">
        <v>300</v>
      </c>
      <c r="I24" s="357"/>
      <c r="J24" s="305" t="s">
        <v>301</v>
      </c>
      <c r="K24" s="358"/>
    </row>
    <row r="27" spans="1:11" x14ac:dyDescent="0.15">
      <c r="A27" s="167" t="s">
        <v>316</v>
      </c>
    </row>
    <row r="28" spans="1:11" ht="3.75" customHeight="1" x14ac:dyDescent="0.15"/>
    <row r="29" spans="1:11" x14ac:dyDescent="0.15">
      <c r="A29" s="634" t="s">
        <v>63</v>
      </c>
      <c r="B29" s="649" t="s">
        <v>362</v>
      </c>
      <c r="C29" s="650"/>
      <c r="D29" s="650"/>
      <c r="E29" s="650"/>
      <c r="F29" s="650"/>
      <c r="G29" s="651"/>
      <c r="H29" s="649" t="s">
        <v>363</v>
      </c>
      <c r="I29" s="651"/>
      <c r="J29" s="634" t="s">
        <v>281</v>
      </c>
      <c r="K29" s="634" t="s">
        <v>282</v>
      </c>
    </row>
    <row r="30" spans="1:11" ht="24" x14ac:dyDescent="0.15">
      <c r="A30" s="635"/>
      <c r="B30" s="292" t="s">
        <v>274</v>
      </c>
      <c r="C30" s="292" t="s">
        <v>275</v>
      </c>
      <c r="D30" s="292" t="s">
        <v>276</v>
      </c>
      <c r="E30" s="292" t="s">
        <v>277</v>
      </c>
      <c r="F30" s="292" t="s">
        <v>278</v>
      </c>
      <c r="G30" s="292" t="s">
        <v>279</v>
      </c>
      <c r="H30" s="306" t="s">
        <v>289</v>
      </c>
      <c r="I30" s="299" t="s">
        <v>280</v>
      </c>
      <c r="J30" s="635"/>
      <c r="K30" s="635"/>
    </row>
    <row r="31" spans="1:11" ht="18.75" customHeight="1" x14ac:dyDescent="0.15">
      <c r="A31" s="290" t="s">
        <v>659</v>
      </c>
      <c r="B31" s="355"/>
      <c r="C31" s="355"/>
      <c r="D31" s="355"/>
      <c r="E31" s="355"/>
      <c r="F31" s="355"/>
      <c r="G31" s="355"/>
      <c r="H31" s="355"/>
      <c r="I31" s="355"/>
      <c r="J31" s="355"/>
      <c r="K31" s="178" t="str">
        <f>IF(SUM(B31:J31)=0,"",SUM(B31:J31))</f>
        <v/>
      </c>
    </row>
    <row r="32" spans="1:11" ht="15" customHeight="1" x14ac:dyDescent="0.15">
      <c r="A32" s="646" t="s">
        <v>660</v>
      </c>
      <c r="B32" s="459"/>
      <c r="C32" s="459"/>
      <c r="D32" s="459"/>
      <c r="E32" s="459"/>
      <c r="F32" s="459"/>
      <c r="G32" s="459"/>
      <c r="H32" s="459"/>
      <c r="I32" s="459"/>
      <c r="J32" s="459"/>
      <c r="K32" s="179" t="str">
        <f t="shared" ref="K32:K33" si="0">IF(SUM(B32:J32)=0,"",SUM(B32:J32))</f>
        <v/>
      </c>
    </row>
    <row r="33" spans="1:11" ht="15" customHeight="1" x14ac:dyDescent="0.15">
      <c r="A33" s="646"/>
      <c r="B33" s="360"/>
      <c r="C33" s="360"/>
      <c r="D33" s="360"/>
      <c r="E33" s="360"/>
      <c r="F33" s="360"/>
      <c r="G33" s="360"/>
      <c r="H33" s="360"/>
      <c r="I33" s="360"/>
      <c r="J33" s="360"/>
      <c r="K33" s="180" t="str">
        <f t="shared" si="0"/>
        <v/>
      </c>
    </row>
    <row r="34" spans="1:11" ht="12" customHeight="1" x14ac:dyDescent="0.15">
      <c r="A34" s="298"/>
      <c r="B34" s="304"/>
      <c r="C34" s="304"/>
      <c r="D34" s="304"/>
      <c r="E34" s="304"/>
      <c r="F34" s="304"/>
      <c r="G34" s="304"/>
      <c r="H34" s="304"/>
      <c r="I34" s="304"/>
      <c r="J34" s="304"/>
      <c r="K34" s="304"/>
    </row>
    <row r="36" spans="1:11" x14ac:dyDescent="0.15">
      <c r="A36" s="167" t="s">
        <v>317</v>
      </c>
    </row>
    <row r="37" spans="1:11" ht="3.75" customHeight="1" x14ac:dyDescent="0.15"/>
    <row r="38" spans="1:11" ht="18.75" customHeight="1" x14ac:dyDescent="0.15">
      <c r="A38" s="636"/>
      <c r="B38" s="637"/>
      <c r="C38" s="637"/>
      <c r="D38" s="637"/>
      <c r="E38" s="637"/>
      <c r="F38" s="637"/>
      <c r="G38" s="637"/>
      <c r="H38" s="637"/>
      <c r="I38" s="637"/>
      <c r="J38" s="637"/>
      <c r="K38" s="638"/>
    </row>
    <row r="39" spans="1:11" ht="18.75" customHeight="1" x14ac:dyDescent="0.15">
      <c r="A39" s="639"/>
      <c r="B39" s="640"/>
      <c r="C39" s="640"/>
      <c r="D39" s="640"/>
      <c r="E39" s="640"/>
      <c r="F39" s="640"/>
      <c r="G39" s="640"/>
      <c r="H39" s="640"/>
      <c r="I39" s="640"/>
      <c r="J39" s="640"/>
      <c r="K39" s="641"/>
    </row>
    <row r="40" spans="1:11" ht="18.75" customHeight="1" x14ac:dyDescent="0.15">
      <c r="A40" s="642"/>
      <c r="B40" s="643"/>
      <c r="C40" s="643"/>
      <c r="D40" s="643"/>
      <c r="E40" s="643"/>
      <c r="F40" s="643"/>
      <c r="G40" s="643"/>
      <c r="H40" s="643"/>
      <c r="I40" s="643"/>
      <c r="J40" s="643"/>
      <c r="K40" s="644"/>
    </row>
    <row r="43" spans="1:11" x14ac:dyDescent="0.15">
      <c r="A43" s="167" t="s">
        <v>329</v>
      </c>
    </row>
    <row r="44" spans="1:11" ht="3.75" customHeight="1" x14ac:dyDescent="0.15"/>
    <row r="45" spans="1:11" ht="36.75" customHeight="1" x14ac:dyDescent="0.15">
      <c r="A45" s="968" t="s">
        <v>592</v>
      </c>
      <c r="B45" s="968"/>
      <c r="C45" s="968"/>
      <c r="D45" s="968"/>
      <c r="E45" s="968"/>
      <c r="F45" s="968"/>
      <c r="G45" s="968"/>
      <c r="H45" s="968"/>
      <c r="I45" s="968"/>
      <c r="J45" s="968"/>
      <c r="K45" s="968"/>
    </row>
    <row r="46" spans="1:11" ht="4.5" customHeight="1" x14ac:dyDescent="0.15"/>
    <row r="47" spans="1:11" ht="18.75" customHeight="1" x14ac:dyDescent="0.15">
      <c r="A47" s="632" t="s">
        <v>313</v>
      </c>
      <c r="B47" s="633"/>
      <c r="C47" s="626"/>
      <c r="D47" s="627"/>
      <c r="E47" s="627"/>
      <c r="F47" s="627"/>
      <c r="G47" s="627"/>
      <c r="H47" s="628"/>
      <c r="I47" s="311"/>
      <c r="J47" s="311"/>
      <c r="K47" s="311"/>
    </row>
    <row r="48" spans="1:11" ht="18.75" customHeight="1" x14ac:dyDescent="0.15">
      <c r="A48" s="610" t="s">
        <v>346</v>
      </c>
      <c r="B48" s="611"/>
      <c r="C48" s="607"/>
      <c r="D48" s="608"/>
      <c r="E48" s="608"/>
      <c r="F48" s="608"/>
      <c r="G48" s="608"/>
      <c r="H48" s="609"/>
      <c r="I48" s="309"/>
      <c r="J48" s="309"/>
      <c r="K48" s="309"/>
    </row>
    <row r="49" spans="1:11" ht="18.75" customHeight="1" x14ac:dyDescent="0.15">
      <c r="A49" s="202"/>
      <c r="B49" s="604" t="s">
        <v>330</v>
      </c>
      <c r="C49" s="605"/>
      <c r="D49" s="606" t="s">
        <v>344</v>
      </c>
      <c r="E49" s="606"/>
      <c r="F49" s="606"/>
      <c r="G49" s="589"/>
      <c r="H49" s="591"/>
      <c r="I49" s="309"/>
      <c r="J49" s="309"/>
      <c r="K49" s="309"/>
    </row>
    <row r="50" spans="1:11" ht="18.75" customHeight="1" x14ac:dyDescent="0.15">
      <c r="A50" s="308"/>
      <c r="B50" s="595"/>
      <c r="C50" s="596"/>
      <c r="D50" s="606" t="s">
        <v>348</v>
      </c>
      <c r="E50" s="606"/>
      <c r="F50" s="606"/>
      <c r="G50" s="601"/>
      <c r="H50" s="602"/>
      <c r="I50" s="309"/>
      <c r="J50" s="309"/>
      <c r="K50" s="309"/>
    </row>
    <row r="51" spans="1:11" ht="18.75" customHeight="1" x14ac:dyDescent="0.15">
      <c r="A51" s="308"/>
      <c r="B51" s="604" t="s">
        <v>331</v>
      </c>
      <c r="C51" s="605"/>
      <c r="D51" s="603" t="s">
        <v>347</v>
      </c>
      <c r="E51" s="603"/>
      <c r="F51" s="603"/>
      <c r="G51" s="601"/>
      <c r="H51" s="602"/>
      <c r="I51" s="301"/>
      <c r="J51" s="296"/>
      <c r="K51" s="296"/>
    </row>
    <row r="52" spans="1:11" ht="18.75" customHeight="1" x14ac:dyDescent="0.15">
      <c r="A52" s="308"/>
      <c r="B52" s="597" t="s">
        <v>377</v>
      </c>
      <c r="C52" s="598"/>
      <c r="D52" s="603" t="s">
        <v>332</v>
      </c>
      <c r="E52" s="603"/>
      <c r="F52" s="603"/>
      <c r="G52" s="290" t="s">
        <v>340</v>
      </c>
      <c r="H52" s="593"/>
      <c r="I52" s="599"/>
      <c r="J52" s="599"/>
      <c r="K52" s="600"/>
    </row>
    <row r="53" spans="1:11" ht="18.75" customHeight="1" x14ac:dyDescent="0.15">
      <c r="A53" s="308"/>
      <c r="B53" s="597"/>
      <c r="C53" s="598"/>
      <c r="D53" s="202"/>
      <c r="E53" s="291" t="s">
        <v>338</v>
      </c>
      <c r="F53" s="592"/>
      <c r="G53" s="592"/>
      <c r="H53" s="290" t="s">
        <v>345</v>
      </c>
      <c r="I53" s="592"/>
      <c r="J53" s="592"/>
      <c r="K53" s="592"/>
    </row>
    <row r="54" spans="1:11" ht="18.75" customHeight="1" x14ac:dyDescent="0.15">
      <c r="A54" s="308"/>
      <c r="B54" s="308"/>
      <c r="C54" s="309"/>
      <c r="D54" s="308"/>
      <c r="E54" s="291" t="s">
        <v>288</v>
      </c>
      <c r="F54" s="361"/>
      <c r="G54" s="303" t="s">
        <v>343</v>
      </c>
      <c r="H54" s="290" t="s">
        <v>341</v>
      </c>
      <c r="I54" s="593"/>
      <c r="J54" s="594"/>
      <c r="K54" s="303" t="s">
        <v>342</v>
      </c>
    </row>
    <row r="55" spans="1:11" ht="18.75" customHeight="1" x14ac:dyDescent="0.15">
      <c r="A55" s="308"/>
      <c r="B55" s="308"/>
      <c r="C55" s="309"/>
      <c r="D55" s="308"/>
      <c r="E55" s="606" t="s">
        <v>337</v>
      </c>
      <c r="F55" s="606"/>
      <c r="G55" s="606"/>
      <c r="H55" s="606"/>
      <c r="I55" s="622"/>
      <c r="J55" s="622"/>
      <c r="K55" s="622"/>
    </row>
    <row r="56" spans="1:11" ht="18.75" customHeight="1" x14ac:dyDescent="0.15">
      <c r="A56" s="308"/>
      <c r="B56" s="308"/>
      <c r="C56" s="309"/>
      <c r="D56" s="308"/>
      <c r="E56" s="612" t="s">
        <v>333</v>
      </c>
      <c r="F56" s="613"/>
      <c r="G56" s="612" t="s">
        <v>335</v>
      </c>
      <c r="H56" s="614"/>
      <c r="I56" s="617"/>
      <c r="J56" s="618"/>
      <c r="K56" s="619"/>
    </row>
    <row r="57" spans="1:11" ht="18.75" customHeight="1" x14ac:dyDescent="0.15">
      <c r="A57" s="450"/>
      <c r="B57" s="450"/>
      <c r="C57" s="451"/>
      <c r="D57" s="450"/>
      <c r="E57" s="452"/>
      <c r="F57" s="198"/>
      <c r="G57" s="267"/>
      <c r="H57" s="623" t="s">
        <v>749</v>
      </c>
      <c r="I57" s="453"/>
      <c r="J57" s="456" t="s">
        <v>747</v>
      </c>
      <c r="K57" s="454" t="s">
        <v>748</v>
      </c>
    </row>
    <row r="58" spans="1:11" ht="18.75" customHeight="1" x14ac:dyDescent="0.15">
      <c r="A58" s="450"/>
      <c r="B58" s="450"/>
      <c r="C58" s="451"/>
      <c r="D58" s="450"/>
      <c r="E58" s="452"/>
      <c r="F58" s="198"/>
      <c r="G58" s="452"/>
      <c r="H58" s="624"/>
      <c r="I58" s="454" t="s">
        <v>746</v>
      </c>
      <c r="J58" s="457"/>
      <c r="K58" s="458"/>
    </row>
    <row r="59" spans="1:11" ht="18.75" customHeight="1" x14ac:dyDescent="0.15">
      <c r="A59" s="450"/>
      <c r="B59" s="450"/>
      <c r="C59" s="451"/>
      <c r="D59" s="450"/>
      <c r="E59" s="452"/>
      <c r="F59" s="198"/>
      <c r="G59" s="452"/>
      <c r="H59" s="624"/>
      <c r="I59" s="455" t="s">
        <v>744</v>
      </c>
      <c r="J59" s="458"/>
      <c r="K59" s="458"/>
    </row>
    <row r="60" spans="1:11" ht="18.75" customHeight="1" x14ac:dyDescent="0.15">
      <c r="A60" s="450"/>
      <c r="B60" s="450"/>
      <c r="C60" s="451"/>
      <c r="D60" s="450"/>
      <c r="E60" s="452"/>
      <c r="F60" s="198"/>
      <c r="G60" s="446"/>
      <c r="H60" s="625"/>
      <c r="I60" s="455" t="s">
        <v>745</v>
      </c>
      <c r="J60" s="458"/>
      <c r="K60" s="458"/>
    </row>
    <row r="61" spans="1:11" ht="18.75" customHeight="1" x14ac:dyDescent="0.15">
      <c r="A61" s="301"/>
      <c r="B61" s="301"/>
      <c r="C61" s="296"/>
      <c r="D61" s="301"/>
      <c r="E61" s="310"/>
      <c r="F61" s="295"/>
      <c r="G61" s="615" t="s">
        <v>334</v>
      </c>
      <c r="H61" s="616"/>
      <c r="I61" s="620"/>
      <c r="J61" s="620"/>
      <c r="K61" s="621"/>
    </row>
    <row r="62" spans="1:11" ht="18.75" customHeight="1" x14ac:dyDescent="0.15"/>
    <row r="63" spans="1:11" ht="18.75" customHeight="1" x14ac:dyDescent="0.15"/>
    <row r="64" spans="1:11" ht="18.75" customHeight="1" x14ac:dyDescent="0.15"/>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RowHeight="12" x14ac:dyDescent="0.15"/>
  <cols>
    <col min="1" max="1" width="11.25" style="167" customWidth="1"/>
    <col min="2" max="18" width="10" style="167" customWidth="1"/>
    <col min="19" max="16384" width="9" style="167"/>
  </cols>
  <sheetData>
    <row r="1" spans="1:11" x14ac:dyDescent="0.15">
      <c r="A1" s="167" t="s">
        <v>561</v>
      </c>
    </row>
    <row r="2" spans="1:11" ht="18" customHeight="1" x14ac:dyDescent="0.15">
      <c r="A2" s="655" t="s">
        <v>285</v>
      </c>
      <c r="B2" s="655"/>
      <c r="C2" s="655"/>
      <c r="D2" s="655"/>
      <c r="E2" s="655"/>
      <c r="F2" s="655"/>
      <c r="G2" s="655"/>
      <c r="H2" s="655"/>
      <c r="I2" s="655"/>
      <c r="J2" s="655"/>
      <c r="K2" s="655"/>
    </row>
    <row r="5" spans="1:11" ht="18.75" customHeight="1" x14ac:dyDescent="0.15">
      <c r="A5" s="279" t="s">
        <v>86</v>
      </c>
      <c r="B5" s="652" t="s">
        <v>562</v>
      </c>
      <c r="C5" s="652"/>
      <c r="D5" s="652"/>
      <c r="E5" s="652"/>
      <c r="F5" s="652"/>
    </row>
    <row r="6" spans="1:11" ht="12" customHeight="1" x14ac:dyDescent="0.15">
      <c r="A6" s="278"/>
      <c r="B6" s="177"/>
      <c r="C6" s="177"/>
      <c r="D6" s="177"/>
      <c r="E6" s="177"/>
      <c r="F6" s="177"/>
    </row>
    <row r="8" spans="1:11" ht="15" customHeight="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287"/>
      <c r="B10" s="287"/>
      <c r="C10" s="287"/>
      <c r="D10" s="287"/>
      <c r="E10" s="287"/>
      <c r="F10" s="287"/>
      <c r="G10" s="287"/>
      <c r="H10" s="287"/>
      <c r="I10" s="287"/>
      <c r="J10" s="287"/>
      <c r="K10" s="287"/>
    </row>
    <row r="11" spans="1:11" ht="12" customHeight="1" x14ac:dyDescent="0.15">
      <c r="A11" s="287"/>
      <c r="B11" s="287"/>
      <c r="C11" s="287"/>
      <c r="D11" s="287"/>
      <c r="E11" s="287"/>
      <c r="F11" s="287"/>
      <c r="G11" s="287"/>
      <c r="H11" s="287"/>
      <c r="I11" s="287"/>
      <c r="J11" s="287"/>
      <c r="K11" s="287"/>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279" t="s">
        <v>302</v>
      </c>
      <c r="B16" s="629"/>
      <c r="C16" s="629"/>
      <c r="D16" s="629"/>
      <c r="E16" s="629"/>
      <c r="F16" s="629"/>
      <c r="G16" s="589"/>
      <c r="H16" s="590"/>
      <c r="I16" s="590"/>
      <c r="J16" s="590"/>
      <c r="K16" s="591"/>
    </row>
    <row r="17" spans="1:11" ht="18.75" customHeight="1" x14ac:dyDescent="0.15">
      <c r="A17" s="347" t="s">
        <v>383</v>
      </c>
      <c r="B17" s="341" t="s">
        <v>646</v>
      </c>
      <c r="C17" s="384"/>
      <c r="D17" s="342" t="s">
        <v>647</v>
      </c>
      <c r="E17" s="385"/>
      <c r="F17" s="344" t="s">
        <v>648</v>
      </c>
      <c r="G17" s="385"/>
      <c r="H17" s="343" t="s">
        <v>649</v>
      </c>
      <c r="I17" s="385"/>
      <c r="J17" s="343" t="s">
        <v>650</v>
      </c>
      <c r="K17" s="523">
        <f>C17+E17+G17+I17</f>
        <v>0</v>
      </c>
    </row>
    <row r="18" spans="1:11" x14ac:dyDescent="0.15">
      <c r="A18" s="623" t="s">
        <v>292</v>
      </c>
      <c r="B18" s="646" t="s">
        <v>290</v>
      </c>
      <c r="C18" s="646"/>
      <c r="D18" s="646"/>
      <c r="E18" s="646"/>
      <c r="F18" s="646"/>
      <c r="G18" s="646" t="s">
        <v>291</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279" t="s">
        <v>294</v>
      </c>
      <c r="C20" s="652" t="s">
        <v>295</v>
      </c>
      <c r="D20" s="652"/>
      <c r="E20" s="652"/>
      <c r="F20" s="652"/>
      <c r="G20" s="652"/>
      <c r="H20" s="652"/>
      <c r="I20" s="652"/>
      <c r="J20" s="652"/>
      <c r="K20" s="652"/>
    </row>
    <row r="21" spans="1:11" x14ac:dyDescent="0.15">
      <c r="A21" s="645"/>
      <c r="B21" s="629"/>
      <c r="C21" s="279" t="s">
        <v>296</v>
      </c>
      <c r="D21" s="279" t="s">
        <v>297</v>
      </c>
      <c r="E21" s="279" t="s">
        <v>298</v>
      </c>
      <c r="F21" s="653" t="s">
        <v>291</v>
      </c>
      <c r="G21" s="654"/>
      <c r="H21" s="646" t="s">
        <v>299</v>
      </c>
      <c r="I21" s="646"/>
      <c r="J21" s="646"/>
      <c r="K21" s="646"/>
    </row>
    <row r="22" spans="1:11" ht="18.75" customHeight="1" x14ac:dyDescent="0.15">
      <c r="A22" s="645"/>
      <c r="B22" s="629"/>
      <c r="C22" s="354"/>
      <c r="D22" s="355"/>
      <c r="E22" s="356"/>
      <c r="F22" s="592"/>
      <c r="G22" s="592"/>
      <c r="H22" s="283" t="s">
        <v>300</v>
      </c>
      <c r="I22" s="357"/>
      <c r="J22" s="283" t="s">
        <v>301</v>
      </c>
      <c r="K22" s="358"/>
    </row>
    <row r="23" spans="1:11" ht="18.75" customHeight="1" x14ac:dyDescent="0.15">
      <c r="A23" s="645"/>
      <c r="B23" s="629"/>
      <c r="C23" s="354"/>
      <c r="D23" s="355"/>
      <c r="E23" s="356"/>
      <c r="F23" s="592"/>
      <c r="G23" s="592"/>
      <c r="H23" s="283" t="s">
        <v>300</v>
      </c>
      <c r="I23" s="357"/>
      <c r="J23" s="283" t="s">
        <v>301</v>
      </c>
      <c r="K23" s="358"/>
    </row>
    <row r="26" spans="1:11" x14ac:dyDescent="0.15">
      <c r="A26" s="167" t="s">
        <v>316</v>
      </c>
    </row>
    <row r="27" spans="1:11" ht="3.75" customHeight="1" x14ac:dyDescent="0.15"/>
    <row r="28" spans="1:11" ht="19.5" customHeight="1" x14ac:dyDescent="0.15">
      <c r="A28" s="610" t="s">
        <v>63</v>
      </c>
      <c r="B28" s="611"/>
      <c r="C28" s="791" t="s">
        <v>571</v>
      </c>
      <c r="D28" s="264"/>
      <c r="E28" s="791" t="s">
        <v>572</v>
      </c>
      <c r="F28" s="269"/>
      <c r="G28" s="791" t="s">
        <v>573</v>
      </c>
      <c r="H28" s="269"/>
      <c r="I28" s="791" t="s">
        <v>574</v>
      </c>
      <c r="J28" s="269"/>
      <c r="K28" s="634" t="s">
        <v>282</v>
      </c>
    </row>
    <row r="29" spans="1:11" ht="24" customHeight="1" x14ac:dyDescent="0.15">
      <c r="A29" s="670"/>
      <c r="B29" s="671"/>
      <c r="C29" s="792"/>
      <c r="D29" s="285" t="s">
        <v>570</v>
      </c>
      <c r="E29" s="792"/>
      <c r="F29" s="285" t="s">
        <v>570</v>
      </c>
      <c r="G29" s="792"/>
      <c r="H29" s="285" t="s">
        <v>570</v>
      </c>
      <c r="I29" s="792"/>
      <c r="J29" s="285" t="s">
        <v>570</v>
      </c>
      <c r="K29" s="635"/>
    </row>
    <row r="30" spans="1:11" ht="30" customHeight="1" x14ac:dyDescent="0.15">
      <c r="A30" s="971" t="s">
        <v>659</v>
      </c>
      <c r="B30" s="972"/>
      <c r="C30" s="355"/>
      <c r="D30" s="355"/>
      <c r="E30" s="363"/>
      <c r="F30" s="355"/>
      <c r="G30" s="363"/>
      <c r="H30" s="355"/>
      <c r="I30" s="363"/>
      <c r="J30" s="355"/>
      <c r="K30" s="178" t="str">
        <f>IF(SUM(C30+E30+G30+I30)=0,"",SUM(C30+E30+G30+I30))</f>
        <v/>
      </c>
    </row>
    <row r="31" spans="1:11" ht="15" customHeight="1" x14ac:dyDescent="0.15">
      <c r="A31" s="973" t="s">
        <v>660</v>
      </c>
      <c r="B31" s="974"/>
      <c r="C31" s="459"/>
      <c r="D31" s="459"/>
      <c r="E31" s="460"/>
      <c r="F31" s="459"/>
      <c r="G31" s="460"/>
      <c r="H31" s="459"/>
      <c r="I31" s="460"/>
      <c r="J31" s="459"/>
      <c r="K31" s="179" t="str">
        <f t="shared" ref="K31:K32" si="0">IF(SUM(C31+E31+G31+I31)=0,"",SUM(C31+E31+G31+I31))</f>
        <v/>
      </c>
    </row>
    <row r="32" spans="1:11" ht="15" customHeight="1" x14ac:dyDescent="0.15">
      <c r="A32" s="973"/>
      <c r="B32" s="974"/>
      <c r="C32" s="364"/>
      <c r="D32" s="364"/>
      <c r="E32" s="364"/>
      <c r="F32" s="364"/>
      <c r="G32" s="364"/>
      <c r="H32" s="364"/>
      <c r="I32" s="364"/>
      <c r="J32" s="364"/>
      <c r="K32" s="232" t="str">
        <f t="shared" si="0"/>
        <v/>
      </c>
    </row>
    <row r="33" spans="1:11" ht="37.5" customHeight="1" x14ac:dyDescent="0.15">
      <c r="A33" s="281"/>
      <c r="B33" s="282" t="s">
        <v>575</v>
      </c>
      <c r="C33" s="969"/>
      <c r="D33" s="970"/>
      <c r="E33" s="969"/>
      <c r="F33" s="970"/>
      <c r="G33" s="969"/>
      <c r="H33" s="970"/>
      <c r="I33" s="969"/>
      <c r="J33" s="970"/>
      <c r="K33" s="312" t="str">
        <f>IF(COUNTIF(C33:J33,"有")=0,"",COUNTIF(C33:J33,"有"))</f>
        <v/>
      </c>
    </row>
    <row r="34" spans="1:11" ht="15" customHeight="1" x14ac:dyDescent="0.15">
      <c r="A34" s="783" t="s">
        <v>576</v>
      </c>
      <c r="B34" s="783"/>
      <c r="C34" s="783"/>
      <c r="D34" s="783"/>
      <c r="E34" s="783"/>
      <c r="F34" s="783"/>
      <c r="G34" s="783"/>
      <c r="H34" s="783"/>
      <c r="I34" s="783"/>
      <c r="J34" s="783"/>
      <c r="K34" s="783"/>
    </row>
    <row r="35" spans="1:11" ht="15" customHeight="1" x14ac:dyDescent="0.15">
      <c r="A35" s="286"/>
      <c r="B35" s="286"/>
      <c r="C35" s="286"/>
      <c r="D35" s="286"/>
      <c r="E35" s="286"/>
      <c r="F35" s="286"/>
      <c r="G35" s="286"/>
      <c r="H35" s="286"/>
      <c r="I35" s="286"/>
      <c r="J35" s="286"/>
      <c r="K35" s="286"/>
    </row>
    <row r="36" spans="1:11" ht="15" customHeight="1" x14ac:dyDescent="0.15">
      <c r="A36" s="278"/>
      <c r="B36" s="284"/>
      <c r="C36" s="284"/>
      <c r="D36" s="284"/>
      <c r="E36" s="284"/>
      <c r="F36" s="284"/>
      <c r="G36" s="284"/>
      <c r="H36" s="284"/>
      <c r="I36" s="284"/>
      <c r="J36" s="284"/>
      <c r="K36" s="284"/>
    </row>
    <row r="37" spans="1:11" x14ac:dyDescent="0.15">
      <c r="A37" s="167" t="s">
        <v>317</v>
      </c>
    </row>
    <row r="38" spans="1:11" ht="3.75" customHeight="1" x14ac:dyDescent="0.15"/>
    <row r="39" spans="1:11" ht="18.75" customHeight="1" x14ac:dyDescent="0.15">
      <c r="A39" s="636"/>
      <c r="B39" s="637"/>
      <c r="C39" s="637"/>
      <c r="D39" s="637"/>
      <c r="E39" s="637"/>
      <c r="F39" s="637"/>
      <c r="G39" s="637"/>
      <c r="H39" s="637"/>
      <c r="I39" s="637"/>
      <c r="J39" s="637"/>
      <c r="K39" s="638"/>
    </row>
    <row r="40" spans="1:11" ht="18.75" customHeight="1" x14ac:dyDescent="0.15">
      <c r="A40" s="639"/>
      <c r="B40" s="640"/>
      <c r="C40" s="640"/>
      <c r="D40" s="640"/>
      <c r="E40" s="640"/>
      <c r="F40" s="640"/>
      <c r="G40" s="640"/>
      <c r="H40" s="640"/>
      <c r="I40" s="640"/>
      <c r="J40" s="640"/>
      <c r="K40" s="641"/>
    </row>
    <row r="41" spans="1:11" ht="18.75" customHeight="1" x14ac:dyDescent="0.15">
      <c r="A41" s="642"/>
      <c r="B41" s="643"/>
      <c r="C41" s="643"/>
      <c r="D41" s="643"/>
      <c r="E41" s="643"/>
      <c r="F41" s="643"/>
      <c r="G41" s="643"/>
      <c r="H41" s="643"/>
      <c r="I41" s="643"/>
      <c r="J41" s="643"/>
      <c r="K41" s="644"/>
    </row>
    <row r="44" spans="1:11" x14ac:dyDescent="0.15">
      <c r="A44" s="167" t="s">
        <v>444</v>
      </c>
    </row>
    <row r="45" spans="1:11" ht="3.75" customHeight="1" x14ac:dyDescent="0.15"/>
    <row r="46" spans="1:11" ht="18.75" customHeight="1" x14ac:dyDescent="0.15">
      <c r="A46" s="604" t="s">
        <v>563</v>
      </c>
      <c r="B46" s="783"/>
      <c r="C46" s="783"/>
      <c r="D46" s="783"/>
      <c r="E46" s="605"/>
      <c r="F46" s="279" t="s">
        <v>564</v>
      </c>
      <c r="G46" s="589"/>
      <c r="H46" s="590"/>
      <c r="I46" s="591"/>
    </row>
    <row r="47" spans="1:11" ht="18.75" customHeight="1" x14ac:dyDescent="0.15">
      <c r="A47" s="975"/>
      <c r="B47" s="976"/>
      <c r="C47" s="976"/>
      <c r="D47" s="976"/>
      <c r="E47" s="977"/>
      <c r="F47" s="279" t="s">
        <v>565</v>
      </c>
      <c r="G47" s="626" t="s">
        <v>566</v>
      </c>
      <c r="H47" s="627"/>
      <c r="I47" s="383" t="s">
        <v>567</v>
      </c>
    </row>
    <row r="48" spans="1:11" ht="6.75" customHeight="1" x14ac:dyDescent="0.15">
      <c r="A48" s="286"/>
      <c r="B48" s="286"/>
      <c r="C48" s="286"/>
      <c r="D48" s="286"/>
      <c r="E48" s="286"/>
      <c r="F48" s="278"/>
      <c r="G48" s="288"/>
      <c r="H48" s="288"/>
      <c r="I48" s="287"/>
    </row>
    <row r="49" spans="1:11" ht="18.75" customHeight="1" x14ac:dyDescent="0.15">
      <c r="A49" s="167" t="s">
        <v>568</v>
      </c>
    </row>
    <row r="50" spans="1:11" ht="3.75" customHeight="1" x14ac:dyDescent="0.15"/>
    <row r="51" spans="1:11" ht="18.75" customHeight="1" x14ac:dyDescent="0.15">
      <c r="A51" s="636"/>
      <c r="B51" s="637"/>
      <c r="C51" s="637"/>
      <c r="D51" s="637"/>
      <c r="E51" s="637"/>
      <c r="F51" s="637"/>
      <c r="G51" s="637"/>
      <c r="H51" s="637"/>
      <c r="I51" s="637"/>
      <c r="J51" s="637"/>
      <c r="K51" s="638"/>
    </row>
    <row r="52" spans="1:11" ht="18.75" customHeight="1" x14ac:dyDescent="0.15">
      <c r="A52" s="639"/>
      <c r="B52" s="640"/>
      <c r="C52" s="640"/>
      <c r="D52" s="640"/>
      <c r="E52" s="640"/>
      <c r="F52" s="640"/>
      <c r="G52" s="640"/>
      <c r="H52" s="640"/>
      <c r="I52" s="640"/>
      <c r="J52" s="640"/>
      <c r="K52" s="641"/>
    </row>
    <row r="53" spans="1:11" ht="18.75" customHeight="1" x14ac:dyDescent="0.15">
      <c r="A53" s="642"/>
      <c r="B53" s="643"/>
      <c r="C53" s="643"/>
      <c r="D53" s="643"/>
      <c r="E53" s="643"/>
      <c r="F53" s="643"/>
      <c r="G53" s="643"/>
      <c r="H53" s="643"/>
      <c r="I53" s="643"/>
      <c r="J53" s="643"/>
      <c r="K53" s="644"/>
    </row>
    <row r="54" spans="1:11" ht="6.75" customHeight="1" x14ac:dyDescent="0.15"/>
    <row r="55" spans="1:11" ht="18.75" customHeight="1" x14ac:dyDescent="0.15">
      <c r="A55" s="167" t="s">
        <v>569</v>
      </c>
    </row>
    <row r="56" spans="1:11" ht="3.75" customHeight="1" x14ac:dyDescent="0.15"/>
    <row r="57" spans="1:11" ht="18.75" customHeight="1" x14ac:dyDescent="0.15">
      <c r="A57" s="636"/>
      <c r="B57" s="637"/>
      <c r="C57" s="637"/>
      <c r="D57" s="637"/>
      <c r="E57" s="637"/>
      <c r="F57" s="637"/>
      <c r="G57" s="637"/>
      <c r="H57" s="637"/>
      <c r="I57" s="637"/>
      <c r="J57" s="637"/>
      <c r="K57" s="638"/>
    </row>
    <row r="58" spans="1:11" ht="18.75" customHeight="1" x14ac:dyDescent="0.15">
      <c r="A58" s="639"/>
      <c r="B58" s="640"/>
      <c r="C58" s="640"/>
      <c r="D58" s="640"/>
      <c r="E58" s="640"/>
      <c r="F58" s="640"/>
      <c r="G58" s="640"/>
      <c r="H58" s="640"/>
      <c r="I58" s="640"/>
      <c r="J58" s="640"/>
      <c r="K58" s="641"/>
    </row>
    <row r="59" spans="1:11" ht="18.75" customHeight="1" x14ac:dyDescent="0.15">
      <c r="A59" s="642"/>
      <c r="B59" s="643"/>
      <c r="C59" s="643"/>
      <c r="D59" s="643"/>
      <c r="E59" s="643"/>
      <c r="F59" s="643"/>
      <c r="G59" s="643"/>
      <c r="H59" s="643"/>
      <c r="I59" s="643"/>
      <c r="J59" s="643"/>
      <c r="K59" s="644"/>
    </row>
    <row r="60" spans="1:11" ht="18.75" customHeight="1" x14ac:dyDescent="0.15"/>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RowHeight="13.5" outlineLevelCol="1" x14ac:dyDescent="0.15"/>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x14ac:dyDescent="0.15">
      <c r="A1" s="336" t="s">
        <v>62</v>
      </c>
    </row>
    <row r="2" spans="1:22" ht="17.25" customHeight="1" x14ac:dyDescent="0.15">
      <c r="A2" s="336"/>
      <c r="B2" s="336"/>
      <c r="C2" s="336"/>
      <c r="D2" s="588" t="s">
        <v>754</v>
      </c>
      <c r="E2" s="588"/>
      <c r="F2" s="588"/>
      <c r="G2" s="588"/>
      <c r="H2" s="588"/>
      <c r="I2" s="336"/>
      <c r="J2" s="336"/>
      <c r="K2" s="336"/>
      <c r="L2" s="336"/>
      <c r="M2" s="511"/>
      <c r="N2" s="511"/>
      <c r="O2" s="511"/>
      <c r="P2" s="511"/>
      <c r="Q2" s="511"/>
      <c r="R2" s="511"/>
      <c r="S2" s="511"/>
      <c r="T2" s="511"/>
      <c r="U2" s="511"/>
    </row>
    <row r="3" spans="1:22" ht="17.25" x14ac:dyDescent="0.15">
      <c r="A3" s="336"/>
      <c r="B3" s="336"/>
      <c r="C3" s="336"/>
      <c r="D3" s="588"/>
      <c r="E3" s="588"/>
      <c r="F3" s="588"/>
      <c r="G3" s="588"/>
      <c r="H3" s="588"/>
      <c r="I3" s="336"/>
      <c r="J3" s="336"/>
      <c r="K3" s="336"/>
      <c r="L3" s="336"/>
      <c r="M3" s="511"/>
      <c r="N3" s="511"/>
      <c r="O3" s="511"/>
      <c r="P3" s="511"/>
      <c r="Q3" s="511"/>
      <c r="R3" s="511"/>
      <c r="S3" s="511"/>
      <c r="T3" s="511"/>
      <c r="U3" s="511"/>
    </row>
    <row r="4" spans="1:22" ht="14.25" thickBot="1" x14ac:dyDescent="0.2">
      <c r="A4" s="77" t="s">
        <v>43</v>
      </c>
    </row>
    <row r="5" spans="1:22" s="79" customFormat="1" ht="19.5" customHeight="1" thickBot="1" x14ac:dyDescent="0.2">
      <c r="A5" s="545" t="s">
        <v>44</v>
      </c>
      <c r="B5" s="546"/>
      <c r="C5" s="512"/>
      <c r="D5" s="78" t="s">
        <v>72</v>
      </c>
      <c r="E5" s="547"/>
      <c r="F5" s="548"/>
      <c r="G5" s="548"/>
      <c r="H5" s="548"/>
      <c r="I5" s="549"/>
      <c r="V5" s="79" t="s">
        <v>110</v>
      </c>
    </row>
    <row r="6" spans="1:22" s="79" customFormat="1" ht="12.75" thickBot="1" x14ac:dyDescent="0.2">
      <c r="A6" s="75"/>
    </row>
    <row r="7" spans="1:22" s="79" customFormat="1" ht="18" customHeight="1" x14ac:dyDescent="0.15">
      <c r="A7" s="550" t="s">
        <v>63</v>
      </c>
      <c r="B7" s="553" t="s">
        <v>64</v>
      </c>
      <c r="C7" s="554"/>
      <c r="D7" s="550" t="s">
        <v>753</v>
      </c>
      <c r="E7" s="553"/>
      <c r="F7" s="554"/>
      <c r="G7" s="550" t="s">
        <v>45</v>
      </c>
      <c r="H7" s="553"/>
      <c r="I7" s="553"/>
      <c r="J7" s="553"/>
      <c r="K7" s="553"/>
      <c r="L7" s="554"/>
      <c r="M7" s="550" t="s">
        <v>45</v>
      </c>
      <c r="N7" s="553"/>
      <c r="O7" s="553"/>
      <c r="P7" s="553"/>
      <c r="Q7" s="553"/>
      <c r="R7" s="553"/>
      <c r="S7" s="553"/>
      <c r="T7" s="553"/>
      <c r="U7" s="554"/>
    </row>
    <row r="8" spans="1:22" s="79" customFormat="1" ht="18" customHeight="1" x14ac:dyDescent="0.15">
      <c r="A8" s="551"/>
      <c r="B8" s="555"/>
      <c r="C8" s="556"/>
      <c r="D8" s="551" t="s">
        <v>65</v>
      </c>
      <c r="E8" s="555" t="s">
        <v>66</v>
      </c>
      <c r="F8" s="556" t="s">
        <v>67</v>
      </c>
      <c r="G8" s="559" t="s">
        <v>664</v>
      </c>
      <c r="H8" s="560"/>
      <c r="I8" s="397" t="str">
        <f>IF(I28="","",ROUND(I28/F28*100,0))</f>
        <v/>
      </c>
      <c r="J8" s="561" t="s">
        <v>664</v>
      </c>
      <c r="K8" s="560"/>
      <c r="L8" s="398" t="str">
        <f>IF(I8="","",IF(I8=100,"",100-I8))</f>
        <v/>
      </c>
      <c r="M8" s="559" t="s">
        <v>664</v>
      </c>
      <c r="N8" s="560"/>
      <c r="O8" s="397" t="str">
        <f>IF(O28="","",ROUND(O28/L28*100,0))</f>
        <v/>
      </c>
      <c r="P8" s="559" t="s">
        <v>664</v>
      </c>
      <c r="Q8" s="560"/>
      <c r="R8" s="397" t="str">
        <f>IF(R28="","",ROUND(R28/O28*100,0))</f>
        <v/>
      </c>
      <c r="S8" s="561" t="s">
        <v>664</v>
      </c>
      <c r="T8" s="560"/>
      <c r="U8" s="398" t="str">
        <f>IF(O8="","",IF(O8=100,"",100-O8))</f>
        <v/>
      </c>
    </row>
    <row r="9" spans="1:22" s="79" customFormat="1" ht="18" customHeight="1" thickBot="1" x14ac:dyDescent="0.2">
      <c r="A9" s="552"/>
      <c r="B9" s="557"/>
      <c r="C9" s="558"/>
      <c r="D9" s="552"/>
      <c r="E9" s="557"/>
      <c r="F9" s="558"/>
      <c r="G9" s="505" t="s">
        <v>65</v>
      </c>
      <c r="H9" s="506" t="s">
        <v>66</v>
      </c>
      <c r="I9" s="506" t="s">
        <v>67</v>
      </c>
      <c r="J9" s="506" t="s">
        <v>65</v>
      </c>
      <c r="K9" s="506" t="s">
        <v>66</v>
      </c>
      <c r="L9" s="508" t="s">
        <v>67</v>
      </c>
      <c r="M9" s="505" t="s">
        <v>65</v>
      </c>
      <c r="N9" s="506" t="s">
        <v>66</v>
      </c>
      <c r="O9" s="506" t="s">
        <v>67</v>
      </c>
      <c r="P9" s="505" t="s">
        <v>65</v>
      </c>
      <c r="Q9" s="506" t="s">
        <v>66</v>
      </c>
      <c r="R9" s="506" t="s">
        <v>67</v>
      </c>
      <c r="S9" s="506" t="s">
        <v>65</v>
      </c>
      <c r="T9" s="506" t="s">
        <v>66</v>
      </c>
      <c r="U9" s="508" t="s">
        <v>67</v>
      </c>
    </row>
    <row r="10" spans="1:22" s="79" customFormat="1" ht="18" customHeight="1" x14ac:dyDescent="0.15">
      <c r="A10" s="562" t="s">
        <v>68</v>
      </c>
      <c r="B10" s="564"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x14ac:dyDescent="0.15">
      <c r="A11" s="563"/>
      <c r="B11" s="565"/>
      <c r="C11" s="509" t="s">
        <v>75</v>
      </c>
      <c r="D11" s="392"/>
      <c r="E11" s="393" t="str">
        <f>IF(D11="","",F11/D11)</f>
        <v/>
      </c>
      <c r="F11" s="394"/>
      <c r="G11" s="392"/>
      <c r="H11" s="393" t="str">
        <f>IF(G11="","",I11/G11)</f>
        <v/>
      </c>
      <c r="I11" s="395"/>
      <c r="J11" s="393"/>
      <c r="K11" s="393" t="str">
        <f>IF(J11="","",L11/J11)</f>
        <v/>
      </c>
      <c r="L11" s="396"/>
      <c r="M11" s="392"/>
      <c r="N11" s="393" t="str">
        <f>IF(M11="","",O11/M11)</f>
        <v/>
      </c>
      <c r="O11" s="395"/>
      <c r="P11" s="392"/>
      <c r="Q11" s="393" t="str">
        <f>IF(P11="","",R11/P11)</f>
        <v/>
      </c>
      <c r="R11" s="395"/>
      <c r="S11" s="393"/>
      <c r="T11" s="393" t="str">
        <f>IF(S11="","",U11/S11)</f>
        <v/>
      </c>
      <c r="U11" s="396"/>
    </row>
    <row r="12" spans="1:22" s="79" customFormat="1" ht="18" customHeight="1" x14ac:dyDescent="0.15">
      <c r="A12" s="563"/>
      <c r="B12" s="565"/>
      <c r="C12" s="399" t="s">
        <v>635</v>
      </c>
      <c r="D12" s="392"/>
      <c r="E12" s="393" t="str">
        <f>IF(D12="","",F12/D12)</f>
        <v/>
      </c>
      <c r="F12" s="394"/>
      <c r="G12" s="392"/>
      <c r="H12" s="393" t="str">
        <f>IF(G12="","",I12/G12)</f>
        <v/>
      </c>
      <c r="I12" s="395"/>
      <c r="J12" s="393"/>
      <c r="K12" s="393" t="str">
        <f t="shared" ref="K12:K47" si="0">IF(J12="","",L12/J12)</f>
        <v/>
      </c>
      <c r="L12" s="396"/>
      <c r="M12" s="392"/>
      <c r="N12" s="393" t="str">
        <f>IF(M12="","",O12/M12)</f>
        <v/>
      </c>
      <c r="O12" s="395"/>
      <c r="P12" s="392"/>
      <c r="Q12" s="393" t="str">
        <f>IF(P12="","",R12/P12)</f>
        <v/>
      </c>
      <c r="R12" s="395"/>
      <c r="S12" s="393"/>
      <c r="T12" s="393" t="str">
        <f t="shared" ref="T12:T47" si="1">IF(S12="","",U12/S12)</f>
        <v/>
      </c>
      <c r="U12" s="396"/>
    </row>
    <row r="13" spans="1:22" s="79" customFormat="1" ht="18" customHeight="1" x14ac:dyDescent="0.15">
      <c r="A13" s="563"/>
      <c r="B13" s="565"/>
      <c r="C13" s="513" t="s">
        <v>755</v>
      </c>
      <c r="D13" s="461"/>
      <c r="E13" s="503" t="str">
        <f>IF(D13="","",F13/D13)</f>
        <v/>
      </c>
      <c r="F13" s="463"/>
      <c r="G13" s="464"/>
      <c r="H13" s="462" t="str">
        <f>IF(G13="","",I13/G13)</f>
        <v/>
      </c>
      <c r="I13" s="465"/>
      <c r="J13" s="465"/>
      <c r="K13" s="462" t="str">
        <f t="shared" si="0"/>
        <v/>
      </c>
      <c r="L13" s="463"/>
      <c r="M13" s="464"/>
      <c r="N13" s="462" t="str">
        <f>IF(M13="","",O13/M13)</f>
        <v/>
      </c>
      <c r="O13" s="465"/>
      <c r="P13" s="464"/>
      <c r="Q13" s="462" t="str">
        <f>IF(P13="","",R13/P13)</f>
        <v/>
      </c>
      <c r="R13" s="465"/>
      <c r="S13" s="465"/>
      <c r="T13" s="462" t="str">
        <f t="shared" si="1"/>
        <v/>
      </c>
      <c r="U13" s="463"/>
    </row>
    <row r="14" spans="1:22" s="79" customFormat="1" ht="18" customHeight="1" x14ac:dyDescent="0.15">
      <c r="A14" s="563"/>
      <c r="B14" s="565"/>
      <c r="C14" s="509" t="s">
        <v>77</v>
      </c>
      <c r="D14" s="466"/>
      <c r="E14" s="462" t="str">
        <f t="shared" ref="E14:E47" si="2">IF(D14="","",F14/D14)</f>
        <v/>
      </c>
      <c r="F14" s="467"/>
      <c r="G14" s="466"/>
      <c r="H14" s="462" t="str">
        <f>IF(G14="","",I14/G14)</f>
        <v/>
      </c>
      <c r="I14" s="468"/>
      <c r="J14" s="462"/>
      <c r="K14" s="462" t="str">
        <f t="shared" si="0"/>
        <v/>
      </c>
      <c r="L14" s="467"/>
      <c r="M14" s="466"/>
      <c r="N14" s="462" t="str">
        <f>IF(M14="","",O14/M14)</f>
        <v/>
      </c>
      <c r="O14" s="468"/>
      <c r="P14" s="466"/>
      <c r="Q14" s="462" t="str">
        <f>IF(P14="","",R14/P14)</f>
        <v/>
      </c>
      <c r="R14" s="468"/>
      <c r="S14" s="462"/>
      <c r="T14" s="462" t="str">
        <f t="shared" si="1"/>
        <v/>
      </c>
      <c r="U14" s="467"/>
    </row>
    <row r="15" spans="1:22" s="79" customFormat="1" ht="18" customHeight="1" x14ac:dyDescent="0.15">
      <c r="A15" s="563"/>
      <c r="B15" s="565"/>
      <c r="C15" s="399" t="s">
        <v>80</v>
      </c>
      <c r="D15" s="464"/>
      <c r="E15" s="469" t="str">
        <f t="shared" si="2"/>
        <v/>
      </c>
      <c r="F15" s="465"/>
      <c r="G15" s="464"/>
      <c r="H15" s="462" t="str">
        <f t="shared" ref="H15:H47" si="3">IF(G15="","",I15/G15)</f>
        <v/>
      </c>
      <c r="I15" s="470"/>
      <c r="J15" s="465"/>
      <c r="K15" s="462" t="str">
        <f t="shared" si="0"/>
        <v/>
      </c>
      <c r="L15" s="463"/>
      <c r="M15" s="464"/>
      <c r="N15" s="462" t="str">
        <f t="shared" ref="N15:N47" si="4">IF(M15="","",O15/M15)</f>
        <v/>
      </c>
      <c r="O15" s="470"/>
      <c r="P15" s="464"/>
      <c r="Q15" s="462" t="str">
        <f t="shared" ref="Q15:Q47" si="5">IF(P15="","",R15/P15)</f>
        <v/>
      </c>
      <c r="R15" s="470"/>
      <c r="S15" s="465"/>
      <c r="T15" s="462" t="str">
        <f t="shared" si="1"/>
        <v/>
      </c>
      <c r="U15" s="463"/>
    </row>
    <row r="16" spans="1:22" s="79" customFormat="1" ht="18" customHeight="1" x14ac:dyDescent="0.15">
      <c r="A16" s="563"/>
      <c r="B16" s="565"/>
      <c r="C16" s="399" t="s">
        <v>79</v>
      </c>
      <c r="D16" s="464"/>
      <c r="E16" s="462" t="str">
        <f t="shared" si="2"/>
        <v/>
      </c>
      <c r="F16" s="463"/>
      <c r="G16" s="464"/>
      <c r="H16" s="462" t="str">
        <f t="shared" si="3"/>
        <v/>
      </c>
      <c r="I16" s="470"/>
      <c r="J16" s="465"/>
      <c r="K16" s="462" t="str">
        <f t="shared" si="0"/>
        <v/>
      </c>
      <c r="L16" s="463"/>
      <c r="M16" s="464"/>
      <c r="N16" s="462" t="str">
        <f t="shared" si="4"/>
        <v/>
      </c>
      <c r="O16" s="470"/>
      <c r="P16" s="464"/>
      <c r="Q16" s="462" t="str">
        <f t="shared" si="5"/>
        <v/>
      </c>
      <c r="R16" s="470"/>
      <c r="S16" s="465"/>
      <c r="T16" s="462" t="str">
        <f t="shared" si="1"/>
        <v/>
      </c>
      <c r="U16" s="463"/>
    </row>
    <row r="17" spans="1:24" s="79" customFormat="1" ht="18" customHeight="1" x14ac:dyDescent="0.15">
      <c r="A17" s="563"/>
      <c r="B17" s="565"/>
      <c r="C17" s="399"/>
      <c r="D17" s="464"/>
      <c r="E17" s="462" t="str">
        <f t="shared" si="2"/>
        <v/>
      </c>
      <c r="F17" s="463"/>
      <c r="G17" s="464"/>
      <c r="H17" s="462" t="str">
        <f t="shared" si="3"/>
        <v/>
      </c>
      <c r="I17" s="470"/>
      <c r="J17" s="470"/>
      <c r="K17" s="468" t="str">
        <f t="shared" si="0"/>
        <v/>
      </c>
      <c r="L17" s="463"/>
      <c r="M17" s="464"/>
      <c r="N17" s="462" t="str">
        <f t="shared" si="4"/>
        <v/>
      </c>
      <c r="O17" s="470"/>
      <c r="P17" s="464"/>
      <c r="Q17" s="462" t="str">
        <f t="shared" si="5"/>
        <v/>
      </c>
      <c r="R17" s="470"/>
      <c r="S17" s="470"/>
      <c r="T17" s="468" t="str">
        <f t="shared" si="1"/>
        <v/>
      </c>
      <c r="U17" s="463"/>
    </row>
    <row r="18" spans="1:24" s="79" customFormat="1" ht="18" customHeight="1" x14ac:dyDescent="0.15">
      <c r="A18" s="563"/>
      <c r="B18" s="565"/>
      <c r="C18" s="509" t="s">
        <v>76</v>
      </c>
      <c r="D18" s="466"/>
      <c r="E18" s="462" t="str">
        <f t="shared" si="2"/>
        <v/>
      </c>
      <c r="F18" s="467"/>
      <c r="G18" s="466"/>
      <c r="H18" s="468" t="str">
        <f t="shared" si="3"/>
        <v/>
      </c>
      <c r="I18" s="468"/>
      <c r="J18" s="468"/>
      <c r="K18" s="468" t="str">
        <f t="shared" si="0"/>
        <v/>
      </c>
      <c r="L18" s="467"/>
      <c r="M18" s="466"/>
      <c r="N18" s="468" t="str">
        <f t="shared" si="4"/>
        <v/>
      </c>
      <c r="O18" s="468"/>
      <c r="P18" s="466"/>
      <c r="Q18" s="468" t="str">
        <f t="shared" si="5"/>
        <v/>
      </c>
      <c r="R18" s="468"/>
      <c r="S18" s="468"/>
      <c r="T18" s="468" t="str">
        <f t="shared" si="1"/>
        <v/>
      </c>
      <c r="U18" s="467"/>
    </row>
    <row r="19" spans="1:24" s="79" customFormat="1" ht="18" customHeight="1" x14ac:dyDescent="0.15">
      <c r="A19" s="563"/>
      <c r="B19" s="565"/>
      <c r="C19" s="509" t="str">
        <f>C12</f>
        <v>&lt;建築工事&gt;</v>
      </c>
      <c r="D19" s="466"/>
      <c r="E19" s="462" t="str">
        <f t="shared" si="2"/>
        <v/>
      </c>
      <c r="F19" s="467"/>
      <c r="G19" s="471"/>
      <c r="H19" s="468" t="str">
        <f t="shared" si="3"/>
        <v/>
      </c>
      <c r="I19" s="468"/>
      <c r="J19" s="468"/>
      <c r="K19" s="468" t="str">
        <f t="shared" si="0"/>
        <v/>
      </c>
      <c r="L19" s="467"/>
      <c r="M19" s="471"/>
      <c r="N19" s="468" t="str">
        <f t="shared" si="4"/>
        <v/>
      </c>
      <c r="O19" s="468"/>
      <c r="P19" s="471"/>
      <c r="Q19" s="468" t="str">
        <f t="shared" si="5"/>
        <v/>
      </c>
      <c r="R19" s="468"/>
      <c r="S19" s="468"/>
      <c r="T19" s="468" t="str">
        <f t="shared" si="1"/>
        <v/>
      </c>
      <c r="U19" s="467"/>
    </row>
    <row r="20" spans="1:24" s="79" customFormat="1" ht="18" customHeight="1" x14ac:dyDescent="0.15">
      <c r="A20" s="563"/>
      <c r="B20" s="565"/>
      <c r="C20" s="510" t="str">
        <f>IF(C13="","",C13)</f>
        <v>　（新築）</v>
      </c>
      <c r="D20" s="466"/>
      <c r="E20" s="462" t="str">
        <f t="shared" si="2"/>
        <v/>
      </c>
      <c r="F20" s="467"/>
      <c r="G20" s="471"/>
      <c r="H20" s="468" t="str">
        <f t="shared" si="3"/>
        <v/>
      </c>
      <c r="I20" s="468"/>
      <c r="J20" s="468"/>
      <c r="K20" s="468" t="str">
        <f t="shared" si="0"/>
        <v/>
      </c>
      <c r="L20" s="467"/>
      <c r="M20" s="471"/>
      <c r="N20" s="468" t="str">
        <f t="shared" si="4"/>
        <v/>
      </c>
      <c r="O20" s="468"/>
      <c r="P20" s="471"/>
      <c r="Q20" s="468" t="str">
        <f t="shared" si="5"/>
        <v/>
      </c>
      <c r="R20" s="468"/>
      <c r="S20" s="468"/>
      <c r="T20" s="468" t="str">
        <f t="shared" si="1"/>
        <v/>
      </c>
      <c r="U20" s="467"/>
    </row>
    <row r="21" spans="1:24" s="79" customFormat="1" ht="18" customHeight="1" x14ac:dyDescent="0.15">
      <c r="A21" s="563"/>
      <c r="B21" s="565"/>
      <c r="C21" s="509" t="s">
        <v>77</v>
      </c>
      <c r="D21" s="466"/>
      <c r="E21" s="462" t="str">
        <f t="shared" si="2"/>
        <v/>
      </c>
      <c r="F21" s="467"/>
      <c r="G21" s="471"/>
      <c r="H21" s="468" t="str">
        <f t="shared" si="3"/>
        <v/>
      </c>
      <c r="I21" s="468"/>
      <c r="J21" s="468"/>
      <c r="K21" s="468" t="str">
        <f t="shared" si="0"/>
        <v/>
      </c>
      <c r="L21" s="467"/>
      <c r="M21" s="471"/>
      <c r="N21" s="468" t="str">
        <f t="shared" si="4"/>
        <v/>
      </c>
      <c r="O21" s="468"/>
      <c r="P21" s="471"/>
      <c r="Q21" s="468" t="str">
        <f t="shared" si="5"/>
        <v/>
      </c>
      <c r="R21" s="468"/>
      <c r="S21" s="468"/>
      <c r="T21" s="468" t="str">
        <f t="shared" si="1"/>
        <v/>
      </c>
      <c r="U21" s="467"/>
    </row>
    <row r="22" spans="1:24" s="79" customFormat="1" ht="18" customHeight="1" x14ac:dyDescent="0.15">
      <c r="A22" s="563"/>
      <c r="B22" s="565"/>
      <c r="C22" s="399" t="s">
        <v>80</v>
      </c>
      <c r="D22" s="464"/>
      <c r="E22" s="462" t="str">
        <f t="shared" si="2"/>
        <v/>
      </c>
      <c r="F22" s="463"/>
      <c r="G22" s="472"/>
      <c r="H22" s="468" t="str">
        <f t="shared" si="3"/>
        <v/>
      </c>
      <c r="I22" s="470"/>
      <c r="J22" s="470"/>
      <c r="K22" s="468" t="str">
        <f t="shared" si="0"/>
        <v/>
      </c>
      <c r="L22" s="463"/>
      <c r="M22" s="472"/>
      <c r="N22" s="468" t="str">
        <f t="shared" si="4"/>
        <v/>
      </c>
      <c r="O22" s="470"/>
      <c r="P22" s="472"/>
      <c r="Q22" s="468" t="str">
        <f t="shared" si="5"/>
        <v/>
      </c>
      <c r="R22" s="470"/>
      <c r="S22" s="470"/>
      <c r="T22" s="468" t="str">
        <f t="shared" si="1"/>
        <v/>
      </c>
      <c r="U22" s="463"/>
    </row>
    <row r="23" spans="1:24" s="79" customFormat="1" ht="18" customHeight="1" x14ac:dyDescent="0.15">
      <c r="A23" s="563"/>
      <c r="B23" s="565"/>
      <c r="C23" s="399" t="s">
        <v>79</v>
      </c>
      <c r="D23" s="464"/>
      <c r="E23" s="462" t="str">
        <f t="shared" si="2"/>
        <v/>
      </c>
      <c r="F23" s="463"/>
      <c r="G23" s="472"/>
      <c r="H23" s="468" t="str">
        <f t="shared" si="3"/>
        <v/>
      </c>
      <c r="I23" s="470"/>
      <c r="J23" s="470"/>
      <c r="K23" s="468" t="str">
        <f t="shared" si="0"/>
        <v/>
      </c>
      <c r="L23" s="463"/>
      <c r="M23" s="472"/>
      <c r="N23" s="468" t="str">
        <f t="shared" si="4"/>
        <v/>
      </c>
      <c r="O23" s="470"/>
      <c r="P23" s="472"/>
      <c r="Q23" s="468" t="str">
        <f t="shared" si="5"/>
        <v/>
      </c>
      <c r="R23" s="470"/>
      <c r="S23" s="470"/>
      <c r="T23" s="468" t="str">
        <f t="shared" si="1"/>
        <v/>
      </c>
      <c r="U23" s="463"/>
    </row>
    <row r="24" spans="1:24" s="79" customFormat="1" ht="18" customHeight="1" x14ac:dyDescent="0.15">
      <c r="A24" s="563"/>
      <c r="B24" s="565"/>
      <c r="C24" s="399"/>
      <c r="D24" s="464"/>
      <c r="E24" s="462" t="str">
        <f t="shared" si="2"/>
        <v/>
      </c>
      <c r="F24" s="473"/>
      <c r="G24" s="472"/>
      <c r="H24" s="468" t="str">
        <f t="shared" si="3"/>
        <v/>
      </c>
      <c r="I24" s="470"/>
      <c r="J24" s="470"/>
      <c r="K24" s="468" t="str">
        <f t="shared" si="0"/>
        <v/>
      </c>
      <c r="L24" s="463"/>
      <c r="M24" s="472"/>
      <c r="N24" s="468" t="str">
        <f t="shared" si="4"/>
        <v/>
      </c>
      <c r="O24" s="470"/>
      <c r="P24" s="472"/>
      <c r="Q24" s="468" t="str">
        <f t="shared" si="5"/>
        <v/>
      </c>
      <c r="R24" s="470"/>
      <c r="S24" s="470"/>
      <c r="T24" s="468" t="str">
        <f t="shared" si="1"/>
        <v/>
      </c>
      <c r="U24" s="463"/>
    </row>
    <row r="25" spans="1:24" s="79" customFormat="1" ht="18" customHeight="1" x14ac:dyDescent="0.15">
      <c r="A25" s="563"/>
      <c r="B25" s="565"/>
      <c r="C25" s="399"/>
      <c r="D25" s="464"/>
      <c r="E25" s="462" t="str">
        <f t="shared" si="2"/>
        <v/>
      </c>
      <c r="F25" s="473"/>
      <c r="G25" s="472"/>
      <c r="H25" s="468" t="str">
        <f t="shared" si="3"/>
        <v/>
      </c>
      <c r="I25" s="470"/>
      <c r="J25" s="470"/>
      <c r="K25" s="468" t="str">
        <f t="shared" si="0"/>
        <v/>
      </c>
      <c r="L25" s="463"/>
      <c r="M25" s="472"/>
      <c r="N25" s="468" t="str">
        <f t="shared" si="4"/>
        <v/>
      </c>
      <c r="O25" s="470"/>
      <c r="P25" s="472"/>
      <c r="Q25" s="468" t="str">
        <f t="shared" si="5"/>
        <v/>
      </c>
      <c r="R25" s="470"/>
      <c r="S25" s="470"/>
      <c r="T25" s="468" t="str">
        <f t="shared" si="1"/>
        <v/>
      </c>
      <c r="U25" s="463"/>
    </row>
    <row r="26" spans="1:24" s="79" customFormat="1" ht="18" customHeight="1" x14ac:dyDescent="0.15">
      <c r="A26" s="563"/>
      <c r="B26" s="565"/>
      <c r="C26" s="399"/>
      <c r="D26" s="464"/>
      <c r="E26" s="462" t="str">
        <f t="shared" si="2"/>
        <v/>
      </c>
      <c r="F26" s="473"/>
      <c r="G26" s="472"/>
      <c r="H26" s="468" t="str">
        <f t="shared" si="3"/>
        <v/>
      </c>
      <c r="I26" s="470"/>
      <c r="J26" s="470"/>
      <c r="K26" s="468" t="str">
        <f t="shared" si="0"/>
        <v/>
      </c>
      <c r="L26" s="463"/>
      <c r="M26" s="472"/>
      <c r="N26" s="468" t="str">
        <f t="shared" si="4"/>
        <v/>
      </c>
      <c r="O26" s="470"/>
      <c r="P26" s="472"/>
      <c r="Q26" s="468" t="str">
        <f t="shared" si="5"/>
        <v/>
      </c>
      <c r="R26" s="470"/>
      <c r="S26" s="470"/>
      <c r="T26" s="468" t="str">
        <f t="shared" si="1"/>
        <v/>
      </c>
      <c r="U26" s="463"/>
    </row>
    <row r="27" spans="1:24" s="79" customFormat="1" ht="18" customHeight="1" x14ac:dyDescent="0.15">
      <c r="A27" s="563"/>
      <c r="B27" s="565"/>
      <c r="C27" s="399"/>
      <c r="D27" s="464"/>
      <c r="E27" s="468" t="str">
        <f t="shared" si="2"/>
        <v/>
      </c>
      <c r="F27" s="473"/>
      <c r="G27" s="472"/>
      <c r="H27" s="468" t="str">
        <f t="shared" si="3"/>
        <v/>
      </c>
      <c r="I27" s="470"/>
      <c r="J27" s="470"/>
      <c r="K27" s="468" t="str">
        <f t="shared" si="0"/>
        <v/>
      </c>
      <c r="L27" s="463"/>
      <c r="M27" s="472"/>
      <c r="N27" s="468" t="str">
        <f t="shared" si="4"/>
        <v/>
      </c>
      <c r="O27" s="470"/>
      <c r="P27" s="472"/>
      <c r="Q27" s="468" t="str">
        <f t="shared" si="5"/>
        <v/>
      </c>
      <c r="R27" s="470"/>
      <c r="S27" s="470"/>
      <c r="T27" s="468" t="str">
        <f t="shared" si="1"/>
        <v/>
      </c>
      <c r="U27" s="463"/>
    </row>
    <row r="28" spans="1:24" s="79" customFormat="1" ht="18" customHeight="1" x14ac:dyDescent="0.15">
      <c r="A28" s="563"/>
      <c r="B28" s="565"/>
      <c r="C28" s="507" t="s">
        <v>83</v>
      </c>
      <c r="D28" s="474"/>
      <c r="E28" s="475" t="str">
        <f t="shared" si="2"/>
        <v/>
      </c>
      <c r="F28" s="476" t="str">
        <f>IF(SUM(F12:F27)=0,"",SUM(F12:F27))</f>
        <v/>
      </c>
      <c r="G28" s="477"/>
      <c r="H28" s="475" t="str">
        <f t="shared" si="3"/>
        <v/>
      </c>
      <c r="I28" s="475" t="str">
        <f>IF(SUM(I12:I27)=0,"",SUM(I12:I27))</f>
        <v/>
      </c>
      <c r="J28" s="478"/>
      <c r="K28" s="475" t="str">
        <f t="shared" si="0"/>
        <v/>
      </c>
      <c r="L28" s="476" t="str">
        <f>IF(SUM(L12:L27)=0,"",SUM(L12:L27))</f>
        <v/>
      </c>
      <c r="M28" s="477"/>
      <c r="N28" s="475" t="str">
        <f t="shared" si="4"/>
        <v/>
      </c>
      <c r="O28" s="475" t="str">
        <f>IF(SUM(O12:O27)=0,"",SUM(O12:O27))</f>
        <v/>
      </c>
      <c r="P28" s="477"/>
      <c r="Q28" s="475" t="str">
        <f t="shared" si="5"/>
        <v/>
      </c>
      <c r="R28" s="475" t="str">
        <f>IF(SUM(R12:R27)=0,"",SUM(R12:R27))</f>
        <v/>
      </c>
      <c r="S28" s="478"/>
      <c r="T28" s="475" t="str">
        <f t="shared" si="1"/>
        <v/>
      </c>
      <c r="U28" s="476" t="str">
        <f>IF(SUM(U12:U27)=0,"",SUM(U12:U27))</f>
        <v/>
      </c>
    </row>
    <row r="29" spans="1:24" s="79" customFormat="1" ht="18" customHeight="1" x14ac:dyDescent="0.15">
      <c r="A29" s="563"/>
      <c r="B29" s="565" t="s">
        <v>71</v>
      </c>
      <c r="C29" s="401"/>
      <c r="D29" s="479"/>
      <c r="E29" s="480" t="str">
        <f t="shared" si="2"/>
        <v/>
      </c>
      <c r="F29" s="481"/>
      <c r="G29" s="479"/>
      <c r="H29" s="480" t="str">
        <f t="shared" si="3"/>
        <v/>
      </c>
      <c r="I29" s="482"/>
      <c r="J29" s="482"/>
      <c r="K29" s="480" t="str">
        <f t="shared" si="0"/>
        <v/>
      </c>
      <c r="L29" s="481"/>
      <c r="M29" s="479"/>
      <c r="N29" s="480" t="str">
        <f t="shared" si="4"/>
        <v/>
      </c>
      <c r="O29" s="482"/>
      <c r="P29" s="479"/>
      <c r="Q29" s="480" t="str">
        <f t="shared" si="5"/>
        <v/>
      </c>
      <c r="R29" s="482"/>
      <c r="S29" s="482"/>
      <c r="T29" s="480" t="str">
        <f t="shared" si="1"/>
        <v/>
      </c>
      <c r="U29" s="481"/>
    </row>
    <row r="30" spans="1:24" s="79" customFormat="1" ht="18" customHeight="1" x14ac:dyDescent="0.15">
      <c r="A30" s="563"/>
      <c r="B30" s="565"/>
      <c r="C30" s="402"/>
      <c r="D30" s="483"/>
      <c r="E30" s="484" t="str">
        <f t="shared" si="2"/>
        <v/>
      </c>
      <c r="F30" s="485"/>
      <c r="G30" s="483"/>
      <c r="H30" s="484" t="str">
        <f t="shared" si="3"/>
        <v/>
      </c>
      <c r="I30" s="486"/>
      <c r="J30" s="486"/>
      <c r="K30" s="484" t="str">
        <f t="shared" si="0"/>
        <v/>
      </c>
      <c r="L30" s="485"/>
      <c r="M30" s="483"/>
      <c r="N30" s="484" t="str">
        <f t="shared" si="4"/>
        <v/>
      </c>
      <c r="O30" s="486"/>
      <c r="P30" s="483"/>
      <c r="Q30" s="484" t="str">
        <f t="shared" si="5"/>
        <v/>
      </c>
      <c r="R30" s="486"/>
      <c r="S30" s="486"/>
      <c r="T30" s="484" t="str">
        <f t="shared" si="1"/>
        <v/>
      </c>
      <c r="U30" s="485"/>
    </row>
    <row r="31" spans="1:24" s="79" customFormat="1" ht="18" customHeight="1" x14ac:dyDescent="0.15">
      <c r="A31" s="563"/>
      <c r="B31" s="565"/>
      <c r="C31" s="402"/>
      <c r="D31" s="483"/>
      <c r="E31" s="484" t="str">
        <f t="shared" si="2"/>
        <v/>
      </c>
      <c r="F31" s="485"/>
      <c r="G31" s="483"/>
      <c r="H31" s="484" t="str">
        <f t="shared" si="3"/>
        <v/>
      </c>
      <c r="I31" s="486"/>
      <c r="J31" s="486"/>
      <c r="K31" s="484" t="str">
        <f t="shared" si="0"/>
        <v/>
      </c>
      <c r="L31" s="485"/>
      <c r="M31" s="483"/>
      <c r="N31" s="484" t="str">
        <f t="shared" si="4"/>
        <v/>
      </c>
      <c r="O31" s="486"/>
      <c r="P31" s="483"/>
      <c r="Q31" s="484" t="str">
        <f t="shared" si="5"/>
        <v/>
      </c>
      <c r="R31" s="486"/>
      <c r="S31" s="486"/>
      <c r="T31" s="484" t="str">
        <f t="shared" si="1"/>
        <v/>
      </c>
      <c r="U31" s="485"/>
    </row>
    <row r="32" spans="1:24" s="79" customFormat="1" ht="18" customHeight="1" x14ac:dyDescent="0.15">
      <c r="A32" s="563"/>
      <c r="B32" s="565"/>
      <c r="C32" s="402"/>
      <c r="D32" s="483"/>
      <c r="E32" s="484" t="str">
        <f t="shared" si="2"/>
        <v/>
      </c>
      <c r="F32" s="485"/>
      <c r="G32" s="483"/>
      <c r="H32" s="484" t="str">
        <f t="shared" si="3"/>
        <v/>
      </c>
      <c r="I32" s="486"/>
      <c r="J32" s="486"/>
      <c r="K32" s="484" t="str">
        <f t="shared" si="0"/>
        <v/>
      </c>
      <c r="L32" s="485"/>
      <c r="M32" s="483"/>
      <c r="N32" s="484" t="str">
        <f t="shared" si="4"/>
        <v/>
      </c>
      <c r="O32" s="486"/>
      <c r="P32" s="483"/>
      <c r="Q32" s="484" t="str">
        <f t="shared" si="5"/>
        <v/>
      </c>
      <c r="R32" s="486"/>
      <c r="S32" s="486"/>
      <c r="T32" s="484" t="str">
        <f t="shared" si="1"/>
        <v/>
      </c>
      <c r="U32" s="485"/>
      <c r="V32" s="566" t="s">
        <v>115</v>
      </c>
      <c r="W32" s="567"/>
      <c r="X32" s="567"/>
    </row>
    <row r="33" spans="1:24" s="79" customFormat="1" ht="18" customHeight="1" x14ac:dyDescent="0.15">
      <c r="A33" s="563"/>
      <c r="B33" s="565"/>
      <c r="C33" s="403"/>
      <c r="D33" s="487"/>
      <c r="E33" s="488" t="str">
        <f t="shared" si="2"/>
        <v/>
      </c>
      <c r="F33" s="489"/>
      <c r="G33" s="487"/>
      <c r="H33" s="488" t="str">
        <f t="shared" si="3"/>
        <v/>
      </c>
      <c r="I33" s="490"/>
      <c r="J33" s="490"/>
      <c r="K33" s="488" t="str">
        <f t="shared" si="0"/>
        <v/>
      </c>
      <c r="L33" s="489"/>
      <c r="M33" s="487"/>
      <c r="N33" s="488" t="str">
        <f t="shared" si="4"/>
        <v/>
      </c>
      <c r="O33" s="490"/>
      <c r="P33" s="487"/>
      <c r="Q33" s="488" t="str">
        <f t="shared" si="5"/>
        <v/>
      </c>
      <c r="R33" s="490"/>
      <c r="S33" s="490"/>
      <c r="T33" s="488" t="str">
        <f t="shared" si="1"/>
        <v/>
      </c>
      <c r="U33" s="489"/>
      <c r="V33" s="566"/>
      <c r="W33" s="567"/>
      <c r="X33" s="567"/>
    </row>
    <row r="34" spans="1:24" s="79" customFormat="1" ht="18" customHeight="1" x14ac:dyDescent="0.15">
      <c r="A34" s="563"/>
      <c r="B34" s="565"/>
      <c r="C34" s="504" t="s">
        <v>83</v>
      </c>
      <c r="D34" s="477"/>
      <c r="E34" s="475" t="str">
        <f t="shared" si="2"/>
        <v/>
      </c>
      <c r="F34" s="476" t="str">
        <f>IF(SUM(F29:F33)=0,"",(SUM(F29:F33)))</f>
        <v/>
      </c>
      <c r="G34" s="477"/>
      <c r="H34" s="475" t="str">
        <f t="shared" si="3"/>
        <v/>
      </c>
      <c r="I34" s="475" t="str">
        <f>IF(SUM(I29:I33)=0,"",(SUM(I29:I33)))</f>
        <v/>
      </c>
      <c r="J34" s="478"/>
      <c r="K34" s="475" t="str">
        <f t="shared" si="0"/>
        <v/>
      </c>
      <c r="L34" s="476" t="str">
        <f>IF(SUM(L29:L33)=0,"",(SUM(L29:L33)))</f>
        <v/>
      </c>
      <c r="M34" s="477"/>
      <c r="N34" s="475" t="str">
        <f t="shared" si="4"/>
        <v/>
      </c>
      <c r="O34" s="475" t="str">
        <f>IF(SUM(O29:O33)=0,"",(SUM(O29:O33)))</f>
        <v/>
      </c>
      <c r="P34" s="477"/>
      <c r="Q34" s="475" t="str">
        <f t="shared" si="5"/>
        <v/>
      </c>
      <c r="R34" s="475" t="str">
        <f>IF(SUM(R29:R33)=0,"",(SUM(R29:R33)))</f>
        <v/>
      </c>
      <c r="S34" s="478"/>
      <c r="T34" s="475" t="str">
        <f t="shared" si="1"/>
        <v/>
      </c>
      <c r="U34" s="476" t="str">
        <f>IF(SUM(U29:U33)=0,"",(SUM(U29:U33)))</f>
        <v/>
      </c>
    </row>
    <row r="35" spans="1:24" s="79" customFormat="1" ht="18" customHeight="1" x14ac:dyDescent="0.15">
      <c r="A35" s="563"/>
      <c r="B35" s="555" t="s">
        <v>81</v>
      </c>
      <c r="C35" s="556"/>
      <c r="D35" s="477"/>
      <c r="E35" s="475" t="str">
        <f t="shared" si="2"/>
        <v/>
      </c>
      <c r="F35" s="476" t="str">
        <f>IF(F28="","",IF(F34="",F28,F28+F34))</f>
        <v/>
      </c>
      <c r="G35" s="477"/>
      <c r="H35" s="475" t="str">
        <f t="shared" si="3"/>
        <v/>
      </c>
      <c r="I35" s="475" t="str">
        <f>IF(I28="","",IF(I34="",I28,I28+I34))</f>
        <v/>
      </c>
      <c r="J35" s="478"/>
      <c r="K35" s="475" t="str">
        <f t="shared" si="0"/>
        <v/>
      </c>
      <c r="L35" s="476" t="str">
        <f>IF(L28="","",IF(L34="",L28,L28+L34))</f>
        <v/>
      </c>
      <c r="M35" s="477"/>
      <c r="N35" s="475" t="str">
        <f t="shared" si="4"/>
        <v/>
      </c>
      <c r="O35" s="475" t="str">
        <f>IF(O28="","",IF(O34="",O28,O28+O34))</f>
        <v/>
      </c>
      <c r="P35" s="477"/>
      <c r="Q35" s="475" t="str">
        <f t="shared" si="5"/>
        <v/>
      </c>
      <c r="R35" s="475" t="str">
        <f>IF(R28="","",IF(R34="",R28,R28+R34))</f>
        <v/>
      </c>
      <c r="S35" s="478"/>
      <c r="T35" s="475" t="str">
        <f t="shared" si="1"/>
        <v/>
      </c>
      <c r="U35" s="476" t="str">
        <f>IF(U28="","",IF(U34="",U28,U28+U34))</f>
        <v/>
      </c>
    </row>
    <row r="36" spans="1:24" s="79" customFormat="1" ht="18" customHeight="1" x14ac:dyDescent="0.15">
      <c r="A36" s="563" t="s">
        <v>69</v>
      </c>
      <c r="B36" s="569" t="str">
        <f>C12</f>
        <v>&lt;建築工事&gt;</v>
      </c>
      <c r="C36" s="570"/>
      <c r="D36" s="491"/>
      <c r="E36" s="480" t="str">
        <f t="shared" si="2"/>
        <v/>
      </c>
      <c r="F36" s="492"/>
      <c r="G36" s="491"/>
      <c r="H36" s="480" t="str">
        <f t="shared" si="3"/>
        <v/>
      </c>
      <c r="I36" s="480"/>
      <c r="J36" s="480"/>
      <c r="K36" s="480" t="str">
        <f t="shared" si="0"/>
        <v/>
      </c>
      <c r="L36" s="492"/>
      <c r="M36" s="491"/>
      <c r="N36" s="480" t="str">
        <f t="shared" si="4"/>
        <v/>
      </c>
      <c r="O36" s="480"/>
      <c r="P36" s="491"/>
      <c r="Q36" s="480" t="str">
        <f t="shared" si="5"/>
        <v/>
      </c>
      <c r="R36" s="480"/>
      <c r="S36" s="480"/>
      <c r="T36" s="480" t="str">
        <f t="shared" si="1"/>
        <v/>
      </c>
      <c r="U36" s="492"/>
    </row>
    <row r="37" spans="1:24" s="79" customFormat="1" ht="18" customHeight="1" x14ac:dyDescent="0.15">
      <c r="A37" s="563"/>
      <c r="B37" s="571" t="str">
        <f>C20</f>
        <v>　（新築）</v>
      </c>
      <c r="C37" s="572"/>
      <c r="D37" s="493"/>
      <c r="E37" s="484" t="str">
        <f t="shared" si="2"/>
        <v/>
      </c>
      <c r="F37" s="494"/>
      <c r="G37" s="493"/>
      <c r="H37" s="484" t="str">
        <f t="shared" si="3"/>
        <v/>
      </c>
      <c r="I37" s="484"/>
      <c r="J37" s="484"/>
      <c r="K37" s="484" t="str">
        <f t="shared" si="0"/>
        <v/>
      </c>
      <c r="L37" s="494"/>
      <c r="M37" s="493"/>
      <c r="N37" s="484" t="str">
        <f t="shared" si="4"/>
        <v/>
      </c>
      <c r="O37" s="484"/>
      <c r="P37" s="493"/>
      <c r="Q37" s="484" t="str">
        <f t="shared" si="5"/>
        <v/>
      </c>
      <c r="R37" s="484"/>
      <c r="S37" s="484"/>
      <c r="T37" s="484" t="str">
        <f t="shared" si="1"/>
        <v/>
      </c>
      <c r="U37" s="494"/>
    </row>
    <row r="38" spans="1:24" s="79" customFormat="1" ht="18" customHeight="1" x14ac:dyDescent="0.15">
      <c r="A38" s="563"/>
      <c r="B38" s="84" t="s">
        <v>74</v>
      </c>
      <c r="C38" s="399"/>
      <c r="D38" s="483"/>
      <c r="E38" s="484" t="str">
        <f t="shared" si="2"/>
        <v/>
      </c>
      <c r="F38" s="485"/>
      <c r="G38" s="483"/>
      <c r="H38" s="484" t="str">
        <f t="shared" si="3"/>
        <v/>
      </c>
      <c r="I38" s="486"/>
      <c r="J38" s="486"/>
      <c r="K38" s="484" t="str">
        <f t="shared" si="0"/>
        <v/>
      </c>
      <c r="L38" s="485"/>
      <c r="M38" s="483"/>
      <c r="N38" s="484" t="str">
        <f t="shared" si="4"/>
        <v/>
      </c>
      <c r="O38" s="486"/>
      <c r="P38" s="483"/>
      <c r="Q38" s="484" t="str">
        <f t="shared" si="5"/>
        <v/>
      </c>
      <c r="R38" s="486"/>
      <c r="S38" s="486"/>
      <c r="T38" s="484" t="str">
        <f t="shared" si="1"/>
        <v/>
      </c>
      <c r="U38" s="485"/>
    </row>
    <row r="39" spans="1:24" s="79" customFormat="1" ht="18" customHeight="1" x14ac:dyDescent="0.15">
      <c r="A39" s="563"/>
      <c r="B39" s="84" t="s">
        <v>74</v>
      </c>
      <c r="C39" s="399"/>
      <c r="D39" s="483"/>
      <c r="E39" s="484" t="str">
        <f t="shared" si="2"/>
        <v/>
      </c>
      <c r="F39" s="485"/>
      <c r="G39" s="483"/>
      <c r="H39" s="484" t="str">
        <f t="shared" si="3"/>
        <v/>
      </c>
      <c r="I39" s="486"/>
      <c r="J39" s="486"/>
      <c r="K39" s="484" t="str">
        <f t="shared" si="0"/>
        <v/>
      </c>
      <c r="L39" s="485"/>
      <c r="M39" s="483"/>
      <c r="N39" s="484" t="str">
        <f t="shared" si="4"/>
        <v/>
      </c>
      <c r="O39" s="486"/>
      <c r="P39" s="483"/>
      <c r="Q39" s="484" t="str">
        <f t="shared" si="5"/>
        <v/>
      </c>
      <c r="R39" s="486"/>
      <c r="S39" s="486"/>
      <c r="T39" s="484" t="str">
        <f t="shared" si="1"/>
        <v/>
      </c>
      <c r="U39" s="485"/>
    </row>
    <row r="40" spans="1:24" s="79" customFormat="1" ht="18" customHeight="1" x14ac:dyDescent="0.15">
      <c r="A40" s="563"/>
      <c r="B40" s="85" t="s">
        <v>73</v>
      </c>
      <c r="C40" s="399"/>
      <c r="D40" s="483"/>
      <c r="E40" s="484" t="str">
        <f t="shared" si="2"/>
        <v/>
      </c>
      <c r="F40" s="485"/>
      <c r="G40" s="483"/>
      <c r="H40" s="484" t="str">
        <f t="shared" si="3"/>
        <v/>
      </c>
      <c r="I40" s="486"/>
      <c r="J40" s="486"/>
      <c r="K40" s="484" t="str">
        <f t="shared" si="0"/>
        <v/>
      </c>
      <c r="L40" s="485"/>
      <c r="M40" s="483"/>
      <c r="N40" s="484" t="str">
        <f t="shared" si="4"/>
        <v/>
      </c>
      <c r="O40" s="486"/>
      <c r="P40" s="483"/>
      <c r="Q40" s="484" t="str">
        <f t="shared" si="5"/>
        <v/>
      </c>
      <c r="R40" s="486"/>
      <c r="S40" s="486"/>
      <c r="T40" s="484" t="str">
        <f t="shared" si="1"/>
        <v/>
      </c>
      <c r="U40" s="485"/>
    </row>
    <row r="41" spans="1:24" s="79" customFormat="1" ht="18" customHeight="1" x14ac:dyDescent="0.15">
      <c r="A41" s="563"/>
      <c r="B41" s="569" t="s">
        <v>78</v>
      </c>
      <c r="C41" s="570"/>
      <c r="D41" s="493"/>
      <c r="E41" s="484" t="str">
        <f t="shared" si="2"/>
        <v/>
      </c>
      <c r="F41" s="494"/>
      <c r="G41" s="493"/>
      <c r="H41" s="484" t="str">
        <f t="shared" si="3"/>
        <v/>
      </c>
      <c r="I41" s="484"/>
      <c r="J41" s="484"/>
      <c r="K41" s="484" t="str">
        <f t="shared" si="0"/>
        <v/>
      </c>
      <c r="L41" s="494"/>
      <c r="M41" s="493"/>
      <c r="N41" s="484" t="str">
        <f t="shared" si="4"/>
        <v/>
      </c>
      <c r="O41" s="484"/>
      <c r="P41" s="493"/>
      <c r="Q41" s="484" t="str">
        <f t="shared" si="5"/>
        <v/>
      </c>
      <c r="R41" s="484"/>
      <c r="S41" s="484"/>
      <c r="T41" s="484" t="str">
        <f t="shared" si="1"/>
        <v/>
      </c>
      <c r="U41" s="494"/>
    </row>
    <row r="42" spans="1:24" s="79" customFormat="1" ht="18" customHeight="1" x14ac:dyDescent="0.15">
      <c r="A42" s="563"/>
      <c r="B42" s="571" t="str">
        <f>C20</f>
        <v>　（新築）</v>
      </c>
      <c r="C42" s="572"/>
      <c r="D42" s="493"/>
      <c r="E42" s="484" t="str">
        <f t="shared" si="2"/>
        <v/>
      </c>
      <c r="F42" s="494"/>
      <c r="G42" s="493"/>
      <c r="H42" s="484" t="str">
        <f t="shared" si="3"/>
        <v/>
      </c>
      <c r="I42" s="484"/>
      <c r="J42" s="484"/>
      <c r="K42" s="484" t="str">
        <f t="shared" si="0"/>
        <v/>
      </c>
      <c r="L42" s="494"/>
      <c r="M42" s="493"/>
      <c r="N42" s="484" t="str">
        <f t="shared" si="4"/>
        <v/>
      </c>
      <c r="O42" s="484"/>
      <c r="P42" s="493"/>
      <c r="Q42" s="484" t="str">
        <f t="shared" si="5"/>
        <v/>
      </c>
      <c r="R42" s="484"/>
      <c r="S42" s="484"/>
      <c r="T42" s="484" t="str">
        <f t="shared" si="1"/>
        <v/>
      </c>
      <c r="U42" s="494"/>
    </row>
    <row r="43" spans="1:24" s="79" customFormat="1" ht="18" customHeight="1" x14ac:dyDescent="0.15">
      <c r="A43" s="563"/>
      <c r="B43" s="85" t="s">
        <v>73</v>
      </c>
      <c r="C43" s="399"/>
      <c r="D43" s="483"/>
      <c r="E43" s="484" t="str">
        <f t="shared" si="2"/>
        <v/>
      </c>
      <c r="F43" s="485"/>
      <c r="G43" s="483"/>
      <c r="H43" s="484" t="str">
        <f t="shared" si="3"/>
        <v/>
      </c>
      <c r="I43" s="486"/>
      <c r="J43" s="486"/>
      <c r="K43" s="484" t="str">
        <f t="shared" si="0"/>
        <v/>
      </c>
      <c r="L43" s="485"/>
      <c r="M43" s="483"/>
      <c r="N43" s="484" t="str">
        <f t="shared" si="4"/>
        <v/>
      </c>
      <c r="O43" s="486"/>
      <c r="P43" s="483"/>
      <c r="Q43" s="484" t="str">
        <f t="shared" si="5"/>
        <v/>
      </c>
      <c r="R43" s="486"/>
      <c r="S43" s="486"/>
      <c r="T43" s="484" t="str">
        <f t="shared" si="1"/>
        <v/>
      </c>
      <c r="U43" s="485"/>
    </row>
    <row r="44" spans="1:24" s="79" customFormat="1" ht="18" customHeight="1" x14ac:dyDescent="0.15">
      <c r="A44" s="563"/>
      <c r="B44" s="84" t="s">
        <v>73</v>
      </c>
      <c r="C44" s="399"/>
      <c r="D44" s="483"/>
      <c r="E44" s="484" t="str">
        <f t="shared" si="2"/>
        <v/>
      </c>
      <c r="F44" s="485"/>
      <c r="G44" s="483"/>
      <c r="H44" s="484" t="str">
        <f t="shared" si="3"/>
        <v/>
      </c>
      <c r="I44" s="486"/>
      <c r="J44" s="486"/>
      <c r="K44" s="484" t="str">
        <f t="shared" si="0"/>
        <v/>
      </c>
      <c r="L44" s="485"/>
      <c r="M44" s="483"/>
      <c r="N44" s="484" t="str">
        <f t="shared" si="4"/>
        <v/>
      </c>
      <c r="O44" s="486"/>
      <c r="P44" s="483"/>
      <c r="Q44" s="484" t="str">
        <f t="shared" si="5"/>
        <v/>
      </c>
      <c r="R44" s="486"/>
      <c r="S44" s="486"/>
      <c r="T44" s="484" t="str">
        <f t="shared" si="1"/>
        <v/>
      </c>
      <c r="U44" s="485"/>
    </row>
    <row r="45" spans="1:24" s="79" customFormat="1" ht="18" customHeight="1" x14ac:dyDescent="0.15">
      <c r="A45" s="563"/>
      <c r="B45" s="86" t="s">
        <v>74</v>
      </c>
      <c r="C45" s="404"/>
      <c r="D45" s="487"/>
      <c r="E45" s="488" t="str">
        <f t="shared" si="2"/>
        <v/>
      </c>
      <c r="F45" s="489"/>
      <c r="G45" s="487"/>
      <c r="H45" s="488" t="str">
        <f t="shared" si="3"/>
        <v/>
      </c>
      <c r="I45" s="490"/>
      <c r="J45" s="490"/>
      <c r="K45" s="488" t="str">
        <f t="shared" si="0"/>
        <v/>
      </c>
      <c r="L45" s="489"/>
      <c r="M45" s="487"/>
      <c r="N45" s="488" t="str">
        <f t="shared" si="4"/>
        <v/>
      </c>
      <c r="O45" s="490"/>
      <c r="P45" s="487"/>
      <c r="Q45" s="488" t="str">
        <f t="shared" si="5"/>
        <v/>
      </c>
      <c r="R45" s="490"/>
      <c r="S45" s="490"/>
      <c r="T45" s="488" t="str">
        <f t="shared" si="1"/>
        <v/>
      </c>
      <c r="U45" s="489"/>
    </row>
    <row r="46" spans="1:24" s="79" customFormat="1" ht="18" customHeight="1" x14ac:dyDescent="0.15">
      <c r="A46" s="568"/>
      <c r="B46" s="573" t="s">
        <v>84</v>
      </c>
      <c r="C46" s="574"/>
      <c r="D46" s="477"/>
      <c r="E46" s="475" t="str">
        <f t="shared" si="2"/>
        <v/>
      </c>
      <c r="F46" s="476" t="str">
        <f>IF(SUM(F36:F45)=0,"",(SUM(F36:F45)))</f>
        <v/>
      </c>
      <c r="G46" s="477"/>
      <c r="H46" s="475" t="str">
        <f t="shared" si="3"/>
        <v/>
      </c>
      <c r="I46" s="475" t="str">
        <f>IF(SUM(I36:I45)=0,"",(SUM(I36:I45)))</f>
        <v/>
      </c>
      <c r="J46" s="478"/>
      <c r="K46" s="475" t="str">
        <f t="shared" si="0"/>
        <v/>
      </c>
      <c r="L46" s="476" t="str">
        <f>IF(SUM(L36:L45)=0,"",(SUM(L36:L45)))</f>
        <v/>
      </c>
      <c r="M46" s="477"/>
      <c r="N46" s="475" t="str">
        <f t="shared" si="4"/>
        <v/>
      </c>
      <c r="O46" s="475" t="str">
        <f>IF(SUM(O36:O45)=0,"",(SUM(O36:O45)))</f>
        <v/>
      </c>
      <c r="P46" s="477"/>
      <c r="Q46" s="475" t="str">
        <f t="shared" si="5"/>
        <v/>
      </c>
      <c r="R46" s="475" t="str">
        <f>IF(SUM(R36:R45)=0,"",(SUM(R36:R45)))</f>
        <v/>
      </c>
      <c r="S46" s="478"/>
      <c r="T46" s="475" t="str">
        <f t="shared" si="1"/>
        <v/>
      </c>
      <c r="U46" s="476" t="str">
        <f>IF(SUM(U36:U45)=0,"",(SUM(U36:U45)))</f>
        <v/>
      </c>
    </row>
    <row r="47" spans="1:24" s="79" customFormat="1" ht="18" customHeight="1" thickBot="1" x14ac:dyDescent="0.2">
      <c r="A47" s="552" t="s">
        <v>85</v>
      </c>
      <c r="B47" s="557"/>
      <c r="C47" s="558"/>
      <c r="D47" s="495"/>
      <c r="E47" s="496" t="str">
        <f t="shared" si="2"/>
        <v/>
      </c>
      <c r="F47" s="497" t="str">
        <f>IF(F35="","",IF(F46="",F35,F35+F46))</f>
        <v/>
      </c>
      <c r="G47" s="495"/>
      <c r="H47" s="496" t="str">
        <f t="shared" si="3"/>
        <v/>
      </c>
      <c r="I47" s="496" t="str">
        <f>IF(I35="","",IF(I46="",I35,I35+I46))</f>
        <v/>
      </c>
      <c r="J47" s="498"/>
      <c r="K47" s="496" t="str">
        <f t="shared" si="0"/>
        <v/>
      </c>
      <c r="L47" s="497" t="str">
        <f>IF(L35="","",IF(L46="",L35,L35+L46))</f>
        <v/>
      </c>
      <c r="M47" s="495"/>
      <c r="N47" s="496" t="str">
        <f t="shared" si="4"/>
        <v/>
      </c>
      <c r="O47" s="496" t="str">
        <f>IF(O35="","",IF(O46="",O35,O35+O46))</f>
        <v/>
      </c>
      <c r="P47" s="495"/>
      <c r="Q47" s="496" t="str">
        <f t="shared" si="5"/>
        <v/>
      </c>
      <c r="R47" s="496" t="str">
        <f>IF(R35="","",IF(R46="",R35,R35+R46))</f>
        <v/>
      </c>
      <c r="S47" s="498"/>
      <c r="T47" s="496" t="str">
        <f t="shared" si="1"/>
        <v/>
      </c>
      <c r="U47" s="497" t="str">
        <f>IF(U35="","",IF(U46="",U35,U35+U46))</f>
        <v/>
      </c>
    </row>
    <row r="48" spans="1:24" s="79" customFormat="1" ht="18" customHeight="1" x14ac:dyDescent="0.15">
      <c r="A48" s="562" t="s">
        <v>53</v>
      </c>
      <c r="B48" s="578" t="s">
        <v>54</v>
      </c>
      <c r="C48" s="579"/>
      <c r="D48" s="580" t="s">
        <v>49</v>
      </c>
      <c r="E48" s="583" t="s">
        <v>49</v>
      </c>
      <c r="F48" s="499"/>
      <c r="G48" s="580"/>
      <c r="H48" s="583"/>
      <c r="I48" s="500"/>
      <c r="J48" s="583"/>
      <c r="K48" s="583" t="s">
        <v>49</v>
      </c>
      <c r="L48" s="499" t="s">
        <v>49</v>
      </c>
      <c r="M48" s="580"/>
      <c r="N48" s="583"/>
      <c r="O48" s="500"/>
      <c r="P48" s="580"/>
      <c r="Q48" s="583"/>
      <c r="R48" s="500"/>
      <c r="S48" s="583"/>
      <c r="T48" s="583" t="s">
        <v>49</v>
      </c>
      <c r="U48" s="499" t="s">
        <v>49</v>
      </c>
    </row>
    <row r="49" spans="1:21" s="79" customFormat="1" ht="18" customHeight="1" x14ac:dyDescent="0.15">
      <c r="A49" s="563"/>
      <c r="B49" s="575" t="s">
        <v>665</v>
      </c>
      <c r="C49" s="576"/>
      <c r="D49" s="581"/>
      <c r="E49" s="584"/>
      <c r="F49" s="485" t="s">
        <v>49</v>
      </c>
      <c r="G49" s="581"/>
      <c r="H49" s="584"/>
      <c r="I49" s="486"/>
      <c r="J49" s="584"/>
      <c r="K49" s="584"/>
      <c r="L49" s="485" t="s">
        <v>49</v>
      </c>
      <c r="M49" s="581"/>
      <c r="N49" s="584"/>
      <c r="O49" s="486"/>
      <c r="P49" s="581"/>
      <c r="Q49" s="584"/>
      <c r="R49" s="486"/>
      <c r="S49" s="584"/>
      <c r="T49" s="584"/>
      <c r="U49" s="485" t="s">
        <v>49</v>
      </c>
    </row>
    <row r="50" spans="1:21" s="79" customFormat="1" ht="18" customHeight="1" x14ac:dyDescent="0.15">
      <c r="A50" s="563"/>
      <c r="B50" s="575" t="s">
        <v>55</v>
      </c>
      <c r="C50" s="576"/>
      <c r="D50" s="581"/>
      <c r="E50" s="584"/>
      <c r="F50" s="485" t="s">
        <v>49</v>
      </c>
      <c r="G50" s="581"/>
      <c r="H50" s="584"/>
      <c r="I50" s="486"/>
      <c r="J50" s="584"/>
      <c r="K50" s="584"/>
      <c r="L50" s="485" t="s">
        <v>49</v>
      </c>
      <c r="M50" s="581"/>
      <c r="N50" s="584"/>
      <c r="O50" s="486"/>
      <c r="P50" s="581"/>
      <c r="Q50" s="584"/>
      <c r="R50" s="486"/>
      <c r="S50" s="584"/>
      <c r="T50" s="584"/>
      <c r="U50" s="485" t="s">
        <v>49</v>
      </c>
    </row>
    <row r="51" spans="1:21" s="79" customFormat="1" ht="18" customHeight="1" x14ac:dyDescent="0.15">
      <c r="A51" s="563"/>
      <c r="B51" s="575" t="s">
        <v>56</v>
      </c>
      <c r="C51" s="576"/>
      <c r="D51" s="581"/>
      <c r="E51" s="584"/>
      <c r="F51" s="485" t="s">
        <v>59</v>
      </c>
      <c r="G51" s="581"/>
      <c r="H51" s="584"/>
      <c r="I51" s="486"/>
      <c r="J51" s="584"/>
      <c r="K51" s="584"/>
      <c r="L51" s="485" t="s">
        <v>49</v>
      </c>
      <c r="M51" s="581"/>
      <c r="N51" s="584"/>
      <c r="O51" s="486"/>
      <c r="P51" s="581"/>
      <c r="Q51" s="584"/>
      <c r="R51" s="486"/>
      <c r="S51" s="584"/>
      <c r="T51" s="584"/>
      <c r="U51" s="485" t="s">
        <v>49</v>
      </c>
    </row>
    <row r="52" spans="1:21" s="79" customFormat="1" ht="18" customHeight="1" x14ac:dyDescent="0.15">
      <c r="A52" s="563"/>
      <c r="B52" s="575" t="s">
        <v>141</v>
      </c>
      <c r="C52" s="576"/>
      <c r="D52" s="581"/>
      <c r="E52" s="584"/>
      <c r="F52" s="473"/>
      <c r="G52" s="581"/>
      <c r="H52" s="584"/>
      <c r="I52" s="486"/>
      <c r="J52" s="584"/>
      <c r="K52" s="584"/>
      <c r="L52" s="485" t="s">
        <v>49</v>
      </c>
      <c r="M52" s="581"/>
      <c r="N52" s="584"/>
      <c r="O52" s="486"/>
      <c r="P52" s="581"/>
      <c r="Q52" s="584"/>
      <c r="R52" s="486"/>
      <c r="S52" s="584"/>
      <c r="T52" s="584"/>
      <c r="U52" s="485" t="s">
        <v>49</v>
      </c>
    </row>
    <row r="53" spans="1:21" s="79" customFormat="1" ht="18" customHeight="1" x14ac:dyDescent="0.15">
      <c r="A53" s="563"/>
      <c r="B53" s="575" t="s">
        <v>57</v>
      </c>
      <c r="C53" s="576"/>
      <c r="D53" s="581"/>
      <c r="E53" s="584"/>
      <c r="F53" s="473"/>
      <c r="G53" s="581"/>
      <c r="H53" s="584"/>
      <c r="I53" s="486"/>
      <c r="J53" s="584"/>
      <c r="K53" s="584"/>
      <c r="L53" s="485" t="s">
        <v>49</v>
      </c>
      <c r="M53" s="581"/>
      <c r="N53" s="584"/>
      <c r="O53" s="486"/>
      <c r="P53" s="581"/>
      <c r="Q53" s="584"/>
      <c r="R53" s="486"/>
      <c r="S53" s="584"/>
      <c r="T53" s="584"/>
      <c r="U53" s="485" t="s">
        <v>49</v>
      </c>
    </row>
    <row r="54" spans="1:21" s="79" customFormat="1" ht="18" customHeight="1" x14ac:dyDescent="0.15">
      <c r="A54" s="563"/>
      <c r="B54" s="575" t="s">
        <v>58</v>
      </c>
      <c r="C54" s="576"/>
      <c r="D54" s="582"/>
      <c r="E54" s="585"/>
      <c r="F54" s="473"/>
      <c r="G54" s="582"/>
      <c r="H54" s="585"/>
      <c r="I54" s="490"/>
      <c r="J54" s="585"/>
      <c r="K54" s="585"/>
      <c r="L54" s="485" t="s">
        <v>49</v>
      </c>
      <c r="M54" s="582"/>
      <c r="N54" s="585"/>
      <c r="O54" s="490"/>
      <c r="P54" s="582"/>
      <c r="Q54" s="585"/>
      <c r="R54" s="490"/>
      <c r="S54" s="585"/>
      <c r="T54" s="585"/>
      <c r="U54" s="485" t="s">
        <v>49</v>
      </c>
    </row>
    <row r="55" spans="1:21" s="79" customFormat="1" ht="18" customHeight="1" thickBot="1" x14ac:dyDescent="0.2">
      <c r="A55" s="577"/>
      <c r="B55" s="586" t="s">
        <v>82</v>
      </c>
      <c r="C55" s="587"/>
      <c r="D55" s="501" t="s">
        <v>47</v>
      </c>
      <c r="E55" s="502" t="s">
        <v>47</v>
      </c>
      <c r="F55" s="497" t="str">
        <f>IF(SUM(F48:F54)=0,"",SUM(F48:F54))</f>
        <v/>
      </c>
      <c r="G55" s="501" t="s">
        <v>60</v>
      </c>
      <c r="H55" s="502" t="s">
        <v>60</v>
      </c>
      <c r="I55" s="496" t="str">
        <f>IF(SUM(I48:I54)=0,"",SUM(I48:I54))</f>
        <v/>
      </c>
      <c r="J55" s="502" t="s">
        <v>60</v>
      </c>
      <c r="K55" s="502" t="s">
        <v>60</v>
      </c>
      <c r="L55" s="497" t="str">
        <f>IF(SUM(L48:L54)=0,"",SUM(L48:L54))</f>
        <v/>
      </c>
      <c r="M55" s="501" t="s">
        <v>60</v>
      </c>
      <c r="N55" s="502" t="s">
        <v>60</v>
      </c>
      <c r="O55" s="496" t="str">
        <f>IF(SUM(O48:O54)=0,"",SUM(O48:O54))</f>
        <v/>
      </c>
      <c r="P55" s="501" t="s">
        <v>60</v>
      </c>
      <c r="Q55" s="502" t="s">
        <v>60</v>
      </c>
      <c r="R55" s="496" t="str">
        <f>IF(SUM(R48:R54)=0,"",SUM(R48:R54))</f>
        <v/>
      </c>
      <c r="S55" s="502" t="s">
        <v>60</v>
      </c>
      <c r="T55" s="502" t="s">
        <v>60</v>
      </c>
      <c r="U55" s="497" t="str">
        <f>IF(SUM(U48:U54)=0,"",SUM(U48:U54))</f>
        <v/>
      </c>
    </row>
    <row r="56" spans="1:21" x14ac:dyDescent="0.15">
      <c r="F56" s="400" t="str">
        <f>IF(F47=F55,"","↑【確認】「事業財源」の合計と「合計（総事業費）」が不一致")</f>
        <v/>
      </c>
    </row>
    <row r="57" spans="1:21" x14ac:dyDescent="0.15">
      <c r="F57" s="400"/>
    </row>
    <row r="58" spans="1:21" x14ac:dyDescent="0.15">
      <c r="A58" s="87" t="s">
        <v>61</v>
      </c>
    </row>
    <row r="59" spans="1:21" x14ac:dyDescent="0.15">
      <c r="A59" s="87"/>
    </row>
    <row r="60" spans="1:21" x14ac:dyDescent="0.15">
      <c r="A60" s="88" t="s">
        <v>123</v>
      </c>
      <c r="B60" s="405" t="s">
        <v>130</v>
      </c>
      <c r="C60" s="405"/>
      <c r="D60" s="405"/>
      <c r="E60" s="405"/>
      <c r="F60" s="405"/>
      <c r="G60" s="405"/>
      <c r="H60" s="405"/>
      <c r="I60" s="405"/>
      <c r="J60" s="405"/>
      <c r="K60" s="405"/>
      <c r="L60" s="405"/>
    </row>
    <row r="61" spans="1:21" x14ac:dyDescent="0.15">
      <c r="A61" s="88"/>
      <c r="B61" s="405" t="s">
        <v>111</v>
      </c>
      <c r="C61" s="405"/>
      <c r="D61" s="405"/>
      <c r="E61" s="405"/>
      <c r="F61" s="405"/>
      <c r="G61" s="405"/>
      <c r="H61" s="405"/>
      <c r="I61" s="405"/>
      <c r="J61" s="405"/>
      <c r="K61" s="405"/>
      <c r="L61" s="405"/>
    </row>
    <row r="62" spans="1:21" x14ac:dyDescent="0.15">
      <c r="A62" s="88" t="s">
        <v>124</v>
      </c>
      <c r="B62" s="405" t="s">
        <v>131</v>
      </c>
      <c r="C62" s="405"/>
      <c r="D62" s="405"/>
      <c r="E62" s="405"/>
      <c r="F62" s="405"/>
      <c r="G62" s="405"/>
      <c r="H62" s="405"/>
      <c r="I62" s="405"/>
      <c r="J62" s="405"/>
      <c r="K62" s="405"/>
      <c r="L62" s="405"/>
    </row>
    <row r="63" spans="1:21" x14ac:dyDescent="0.15">
      <c r="A63" s="88"/>
      <c r="B63" s="405" t="s">
        <v>112</v>
      </c>
      <c r="C63" s="405"/>
      <c r="D63" s="405"/>
      <c r="E63" s="405"/>
      <c r="F63" s="405"/>
      <c r="G63" s="405"/>
      <c r="H63" s="405"/>
      <c r="I63" s="405"/>
      <c r="J63" s="405"/>
      <c r="K63" s="405"/>
      <c r="L63" s="405"/>
    </row>
    <row r="64" spans="1:21" x14ac:dyDescent="0.15">
      <c r="A64" s="88" t="s">
        <v>113</v>
      </c>
      <c r="B64" s="405" t="s">
        <v>666</v>
      </c>
      <c r="C64" s="405"/>
      <c r="D64" s="405"/>
      <c r="E64" s="405"/>
      <c r="F64" s="405"/>
      <c r="G64" s="405"/>
      <c r="H64" s="405"/>
      <c r="I64" s="405"/>
      <c r="J64" s="405"/>
      <c r="K64" s="405"/>
      <c r="L64" s="405"/>
    </row>
    <row r="65" spans="1:12" x14ac:dyDescent="0.15">
      <c r="A65" s="88" t="s">
        <v>125</v>
      </c>
      <c r="B65" s="405" t="s">
        <v>132</v>
      </c>
      <c r="C65" s="405"/>
      <c r="D65" s="405"/>
      <c r="E65" s="405"/>
      <c r="F65" s="405"/>
      <c r="G65" s="405"/>
      <c r="H65" s="405"/>
      <c r="I65" s="405"/>
      <c r="J65" s="405"/>
      <c r="K65" s="405"/>
      <c r="L65" s="405"/>
    </row>
    <row r="66" spans="1:12" x14ac:dyDescent="0.15">
      <c r="A66" s="88"/>
      <c r="B66" s="405" t="s">
        <v>133</v>
      </c>
      <c r="C66" s="405"/>
      <c r="D66" s="405"/>
      <c r="E66" s="405"/>
      <c r="F66" s="405"/>
      <c r="G66" s="405"/>
      <c r="H66" s="405"/>
      <c r="I66" s="405"/>
      <c r="J66" s="405"/>
      <c r="K66" s="405"/>
      <c r="L66" s="405"/>
    </row>
    <row r="67" spans="1:12" x14ac:dyDescent="0.15">
      <c r="A67" s="88"/>
      <c r="B67" s="405" t="s">
        <v>134</v>
      </c>
      <c r="C67" s="405"/>
      <c r="D67" s="405"/>
      <c r="E67" s="405"/>
      <c r="F67" s="405"/>
      <c r="G67" s="405"/>
      <c r="H67" s="405"/>
      <c r="I67" s="405"/>
      <c r="J67" s="405"/>
      <c r="K67" s="405"/>
      <c r="L67" s="405"/>
    </row>
    <row r="68" spans="1:12" x14ac:dyDescent="0.15">
      <c r="A68" s="88"/>
      <c r="B68" s="405" t="s">
        <v>135</v>
      </c>
      <c r="C68" s="405"/>
      <c r="D68" s="405"/>
      <c r="E68" s="405"/>
      <c r="F68" s="405"/>
      <c r="G68" s="405"/>
      <c r="H68" s="405"/>
      <c r="I68" s="405"/>
      <c r="J68" s="405"/>
      <c r="K68" s="405"/>
      <c r="L68" s="405"/>
    </row>
    <row r="69" spans="1:12" x14ac:dyDescent="0.15">
      <c r="A69" s="88" t="s">
        <v>126</v>
      </c>
      <c r="B69" s="405" t="s">
        <v>136</v>
      </c>
      <c r="C69" s="405"/>
      <c r="D69" s="405"/>
      <c r="E69" s="405"/>
      <c r="F69" s="405"/>
      <c r="G69" s="405"/>
      <c r="H69" s="405"/>
      <c r="I69" s="405"/>
      <c r="J69" s="405"/>
      <c r="K69" s="405"/>
      <c r="L69" s="405"/>
    </row>
    <row r="70" spans="1:12" x14ac:dyDescent="0.15">
      <c r="A70" s="88"/>
      <c r="B70" s="405" t="s">
        <v>137</v>
      </c>
      <c r="C70" s="405"/>
      <c r="D70" s="405"/>
      <c r="E70" s="405"/>
      <c r="F70" s="405"/>
      <c r="G70" s="405"/>
      <c r="H70" s="405"/>
      <c r="I70" s="405"/>
      <c r="J70" s="405"/>
      <c r="K70" s="405"/>
      <c r="L70" s="405"/>
    </row>
    <row r="71" spans="1:12" x14ac:dyDescent="0.15">
      <c r="A71" s="88" t="s">
        <v>127</v>
      </c>
      <c r="B71" s="405" t="s">
        <v>116</v>
      </c>
      <c r="C71" s="405"/>
      <c r="D71" s="405"/>
      <c r="E71" s="405"/>
      <c r="F71" s="405"/>
      <c r="G71" s="405"/>
      <c r="H71" s="405"/>
      <c r="I71" s="405"/>
      <c r="J71" s="405"/>
      <c r="K71" s="405"/>
      <c r="L71" s="405"/>
    </row>
    <row r="72" spans="1:12" x14ac:dyDescent="0.15">
      <c r="A72" s="88" t="s">
        <v>117</v>
      </c>
      <c r="B72" s="405" t="s">
        <v>118</v>
      </c>
      <c r="C72" s="405"/>
      <c r="D72" s="405"/>
      <c r="E72" s="405"/>
      <c r="F72" s="405"/>
      <c r="G72" s="405"/>
      <c r="H72" s="405"/>
      <c r="I72" s="405"/>
      <c r="J72" s="405"/>
      <c r="K72" s="405"/>
      <c r="L72" s="405"/>
    </row>
    <row r="73" spans="1:12" x14ac:dyDescent="0.15">
      <c r="A73" s="88" t="s">
        <v>117</v>
      </c>
      <c r="B73" s="405" t="s">
        <v>138</v>
      </c>
      <c r="C73" s="405"/>
      <c r="D73" s="405"/>
      <c r="E73" s="405"/>
      <c r="F73" s="405"/>
      <c r="G73" s="405"/>
      <c r="H73" s="405"/>
      <c r="I73" s="405"/>
      <c r="J73" s="405"/>
      <c r="K73" s="405"/>
      <c r="L73" s="405"/>
    </row>
    <row r="74" spans="1:12" x14ac:dyDescent="0.15">
      <c r="A74" s="88" t="s">
        <v>119</v>
      </c>
      <c r="B74" s="406" t="s">
        <v>667</v>
      </c>
      <c r="C74" s="406"/>
      <c r="D74" s="405"/>
      <c r="E74" s="405"/>
      <c r="F74" s="405"/>
      <c r="G74" s="405"/>
      <c r="H74" s="405"/>
      <c r="I74" s="405"/>
      <c r="J74" s="405"/>
      <c r="K74" s="405"/>
      <c r="L74" s="405"/>
    </row>
    <row r="75" spans="1:12" x14ac:dyDescent="0.15">
      <c r="A75" s="88" t="s">
        <v>120</v>
      </c>
      <c r="B75" s="406" t="s">
        <v>139</v>
      </c>
      <c r="C75" s="406"/>
      <c r="D75" s="405"/>
      <c r="E75" s="405"/>
      <c r="F75" s="405"/>
      <c r="G75" s="405"/>
      <c r="H75" s="405"/>
      <c r="I75" s="405"/>
      <c r="J75" s="405"/>
      <c r="K75" s="405"/>
      <c r="L75" s="405"/>
    </row>
    <row r="76" spans="1:12" x14ac:dyDescent="0.15">
      <c r="A76" s="88" t="s">
        <v>117</v>
      </c>
      <c r="B76" s="406" t="s">
        <v>140</v>
      </c>
      <c r="C76" s="406"/>
      <c r="D76" s="405"/>
      <c r="E76" s="405"/>
      <c r="F76" s="405"/>
      <c r="G76" s="405"/>
      <c r="H76" s="405"/>
      <c r="I76" s="405"/>
      <c r="J76" s="405"/>
      <c r="K76" s="405"/>
      <c r="L76" s="405"/>
    </row>
    <row r="77" spans="1:12" x14ac:dyDescent="0.15">
      <c r="A77" s="88" t="s">
        <v>117</v>
      </c>
      <c r="B77" s="406" t="s">
        <v>668</v>
      </c>
      <c r="C77" s="406"/>
      <c r="D77" s="405"/>
      <c r="E77" s="405"/>
      <c r="F77" s="405"/>
      <c r="G77" s="405"/>
      <c r="H77" s="405"/>
      <c r="I77" s="405"/>
      <c r="J77" s="405"/>
      <c r="K77" s="405"/>
      <c r="L77" s="405"/>
    </row>
    <row r="78" spans="1:12" x14ac:dyDescent="0.15">
      <c r="A78" s="88" t="s">
        <v>128</v>
      </c>
      <c r="B78" s="405" t="s">
        <v>121</v>
      </c>
      <c r="C78" s="405"/>
      <c r="D78" s="405"/>
      <c r="E78" s="405"/>
      <c r="F78" s="405"/>
      <c r="G78" s="405"/>
      <c r="H78" s="405"/>
      <c r="I78" s="405"/>
      <c r="J78" s="405"/>
      <c r="K78" s="405"/>
      <c r="L78" s="405"/>
    </row>
    <row r="79" spans="1:12" x14ac:dyDescent="0.15">
      <c r="A79" s="88" t="s">
        <v>129</v>
      </c>
      <c r="B79" s="405" t="s">
        <v>122</v>
      </c>
      <c r="C79" s="405"/>
      <c r="D79" s="405"/>
      <c r="E79" s="405"/>
      <c r="F79" s="405"/>
      <c r="G79" s="405"/>
      <c r="H79" s="405"/>
      <c r="I79" s="405"/>
      <c r="J79" s="405"/>
      <c r="K79" s="405"/>
      <c r="L79" s="405"/>
    </row>
    <row r="80" spans="1:12" x14ac:dyDescent="0.15">
      <c r="A80" s="89"/>
      <c r="B80" s="405" t="s">
        <v>114</v>
      </c>
      <c r="C80" s="405"/>
      <c r="D80" s="405"/>
      <c r="E80" s="405"/>
      <c r="F80" s="405"/>
      <c r="G80" s="405"/>
      <c r="H80" s="405"/>
      <c r="I80" s="405"/>
      <c r="J80" s="405"/>
      <c r="K80" s="405"/>
      <c r="L80" s="405"/>
    </row>
    <row r="81" spans="1:1" x14ac:dyDescent="0.15">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35" zoomScale="80" zoomScaleNormal="100" zoomScaleSheetLayoutView="80" workbookViewId="0">
      <selection activeCell="J15" sqref="I15:J64"/>
    </sheetView>
  </sheetViews>
  <sheetFormatPr defaultRowHeight="13.5" x14ac:dyDescent="0.1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x14ac:dyDescent="0.15">
      <c r="B1" s="272" t="s">
        <v>86</v>
      </c>
      <c r="D1" s="273" t="s">
        <v>87</v>
      </c>
      <c r="F1" s="273" t="s">
        <v>88</v>
      </c>
      <c r="H1" s="418" t="s">
        <v>682</v>
      </c>
      <c r="I1" s="419"/>
      <c r="J1" s="419"/>
      <c r="K1" s="419"/>
      <c r="L1" s="419"/>
      <c r="M1" s="419"/>
      <c r="N1" s="419"/>
      <c r="O1" s="419"/>
      <c r="P1" s="419"/>
      <c r="Q1" s="419"/>
      <c r="R1" s="419"/>
      <c r="S1" s="419"/>
      <c r="T1" s="419"/>
      <c r="U1" s="419"/>
    </row>
    <row r="2" spans="2:24" x14ac:dyDescent="0.15">
      <c r="H2" s="419"/>
      <c r="I2" s="419"/>
      <c r="J2" s="419"/>
      <c r="K2" s="419"/>
      <c r="L2" s="419"/>
      <c r="M2" s="419"/>
      <c r="N2" s="419"/>
      <c r="O2" s="419"/>
      <c r="P2" s="419"/>
      <c r="Q2" s="419"/>
      <c r="R2" s="419"/>
      <c r="S2" s="419"/>
      <c r="T2" s="419"/>
      <c r="U2" s="419"/>
    </row>
    <row r="3" spans="2:24" ht="67.5" x14ac:dyDescent="0.15">
      <c r="B3" s="73" t="s">
        <v>89</v>
      </c>
      <c r="D3" s="74" t="s">
        <v>349</v>
      </c>
      <c r="F3" s="74" t="s">
        <v>90</v>
      </c>
      <c r="H3" s="425" t="s">
        <v>699</v>
      </c>
      <c r="I3" s="425" t="s">
        <v>700</v>
      </c>
      <c r="J3" s="425" t="s">
        <v>701</v>
      </c>
      <c r="K3" s="425" t="s">
        <v>702</v>
      </c>
      <c r="L3" s="425" t="s">
        <v>703</v>
      </c>
      <c r="M3" s="425" t="s">
        <v>704</v>
      </c>
      <c r="N3" s="425" t="s">
        <v>705</v>
      </c>
      <c r="O3" s="425" t="s">
        <v>706</v>
      </c>
      <c r="P3" s="425" t="s">
        <v>707</v>
      </c>
      <c r="Q3" s="425" t="s">
        <v>708</v>
      </c>
      <c r="R3" s="425" t="s">
        <v>709</v>
      </c>
      <c r="S3" s="425" t="s">
        <v>710</v>
      </c>
      <c r="T3" s="425" t="s">
        <v>711</v>
      </c>
      <c r="U3" s="425" t="s">
        <v>712</v>
      </c>
      <c r="V3" s="275"/>
      <c r="W3" s="275"/>
      <c r="X3" s="275"/>
    </row>
    <row r="4" spans="2:24" x14ac:dyDescent="0.15">
      <c r="B4" s="73" t="s">
        <v>91</v>
      </c>
      <c r="D4" s="74" t="s">
        <v>350</v>
      </c>
      <c r="F4" s="74" t="s">
        <v>92</v>
      </c>
      <c r="H4" s="426" t="s">
        <v>683</v>
      </c>
      <c r="I4" s="426" t="s">
        <v>683</v>
      </c>
      <c r="J4" s="426" t="s">
        <v>688</v>
      </c>
      <c r="K4" s="426" t="s">
        <v>693</v>
      </c>
      <c r="L4" s="426" t="s">
        <v>693</v>
      </c>
      <c r="M4" s="426" t="s">
        <v>691</v>
      </c>
      <c r="N4" s="426" t="s">
        <v>693</v>
      </c>
      <c r="O4" s="426" t="s">
        <v>693</v>
      </c>
      <c r="P4" s="426" t="s">
        <v>691</v>
      </c>
      <c r="Q4" s="426" t="s">
        <v>691</v>
      </c>
      <c r="R4" s="426" t="s">
        <v>693</v>
      </c>
      <c r="S4" s="426" t="s">
        <v>694</v>
      </c>
      <c r="T4" s="426" t="s">
        <v>697</v>
      </c>
      <c r="U4" s="426" t="s">
        <v>693</v>
      </c>
      <c r="V4" s="275"/>
      <c r="W4" s="275"/>
      <c r="X4" s="275"/>
    </row>
    <row r="5" spans="2:24" x14ac:dyDescent="0.15">
      <c r="B5" s="73" t="s">
        <v>93</v>
      </c>
      <c r="D5" s="74" t="s">
        <v>351</v>
      </c>
      <c r="F5" s="74" t="s">
        <v>94</v>
      </c>
      <c r="H5" s="426" t="s">
        <v>684</v>
      </c>
      <c r="I5" s="426" t="s">
        <v>684</v>
      </c>
      <c r="J5" s="426" t="s">
        <v>689</v>
      </c>
      <c r="K5" s="426"/>
      <c r="L5" s="426"/>
      <c r="M5" s="426" t="s">
        <v>684</v>
      </c>
      <c r="N5" s="426"/>
      <c r="O5" s="426"/>
      <c r="P5" s="426" t="s">
        <v>692</v>
      </c>
      <c r="Q5" s="426" t="s">
        <v>692</v>
      </c>
      <c r="R5" s="426"/>
      <c r="S5" s="426" t="s">
        <v>695</v>
      </c>
      <c r="T5" s="426" t="s">
        <v>698</v>
      </c>
      <c r="U5" s="426"/>
      <c r="V5" s="275"/>
      <c r="W5" s="275"/>
      <c r="X5" s="275"/>
    </row>
    <row r="6" spans="2:24" x14ac:dyDescent="0.15">
      <c r="B6" s="73" t="s">
        <v>95</v>
      </c>
      <c r="D6" s="74" t="s">
        <v>352</v>
      </c>
      <c r="F6" s="74" t="s">
        <v>96</v>
      </c>
      <c r="H6" s="426" t="s">
        <v>686</v>
      </c>
      <c r="I6" s="426" t="s">
        <v>686</v>
      </c>
      <c r="J6" s="426" t="s">
        <v>690</v>
      </c>
      <c r="K6" s="426"/>
      <c r="L6" s="426"/>
      <c r="M6" s="426"/>
      <c r="N6" s="426"/>
      <c r="O6" s="426"/>
      <c r="P6" s="426"/>
      <c r="Q6" s="426"/>
      <c r="R6" s="426"/>
      <c r="S6" s="426" t="s">
        <v>696</v>
      </c>
      <c r="T6" s="426"/>
      <c r="U6" s="426"/>
      <c r="V6" s="275"/>
      <c r="W6" s="275"/>
      <c r="X6" s="275"/>
    </row>
    <row r="7" spans="2:24" x14ac:dyDescent="0.15">
      <c r="B7" s="73" t="s">
        <v>97</v>
      </c>
      <c r="D7" s="74" t="s">
        <v>353</v>
      </c>
      <c r="F7" s="74" t="s">
        <v>98</v>
      </c>
      <c r="H7" s="426" t="s">
        <v>685</v>
      </c>
      <c r="I7" s="426" t="s">
        <v>685</v>
      </c>
      <c r="J7" s="426"/>
      <c r="K7" s="426"/>
      <c r="L7" s="426"/>
      <c r="M7" s="426"/>
      <c r="N7" s="426"/>
      <c r="O7" s="426"/>
      <c r="P7" s="426"/>
      <c r="Q7" s="426"/>
      <c r="R7" s="426"/>
      <c r="S7" s="426"/>
      <c r="T7" s="426"/>
      <c r="U7" s="426"/>
      <c r="V7" s="275"/>
      <c r="W7" s="275"/>
      <c r="X7" s="275"/>
    </row>
    <row r="8" spans="2:24" x14ac:dyDescent="0.15">
      <c r="B8" s="73" t="s">
        <v>99</v>
      </c>
      <c r="F8" s="74" t="s">
        <v>100</v>
      </c>
      <c r="H8" s="426" t="s">
        <v>687</v>
      </c>
      <c r="I8" s="426"/>
      <c r="J8" s="426"/>
      <c r="K8" s="426"/>
      <c r="L8" s="426"/>
      <c r="M8" s="426"/>
      <c r="N8" s="426"/>
      <c r="O8" s="426"/>
      <c r="P8" s="426"/>
      <c r="Q8" s="426"/>
      <c r="R8" s="426"/>
      <c r="S8" s="426"/>
      <c r="T8" s="426"/>
      <c r="U8" s="426"/>
      <c r="V8" s="275"/>
      <c r="W8" s="275"/>
      <c r="X8" s="275"/>
    </row>
    <row r="9" spans="2:24" x14ac:dyDescent="0.15">
      <c r="B9" s="73" t="s">
        <v>101</v>
      </c>
      <c r="F9" s="74" t="s">
        <v>102</v>
      </c>
      <c r="H9" s="414"/>
      <c r="I9" s="414"/>
      <c r="J9" s="414"/>
      <c r="K9" s="414"/>
      <c r="L9" s="275"/>
      <c r="M9" s="275"/>
      <c r="N9" s="275"/>
      <c r="O9" s="275"/>
      <c r="P9" s="275"/>
      <c r="Q9" s="275"/>
      <c r="R9" s="275"/>
      <c r="S9" s="275"/>
      <c r="T9" s="275"/>
      <c r="U9" s="275"/>
      <c r="V9" s="275"/>
      <c r="W9" s="275"/>
      <c r="X9" s="275"/>
    </row>
    <row r="10" spans="2:24" x14ac:dyDescent="0.15">
      <c r="B10" s="73" t="s">
        <v>103</v>
      </c>
      <c r="F10" s="74" t="s">
        <v>636</v>
      </c>
      <c r="H10" s="174"/>
      <c r="I10" s="174"/>
      <c r="J10" s="174"/>
      <c r="K10" s="174"/>
    </row>
    <row r="11" spans="2:24" x14ac:dyDescent="0.15">
      <c r="B11" s="73" t="s">
        <v>104</v>
      </c>
      <c r="H11" s="414"/>
      <c r="I11" s="174"/>
      <c r="J11" s="174"/>
      <c r="K11" s="174"/>
      <c r="L11" s="174"/>
      <c r="M11" s="174"/>
    </row>
    <row r="12" spans="2:24" x14ac:dyDescent="0.15">
      <c r="B12" s="73" t="s">
        <v>105</v>
      </c>
      <c r="H12" s="174"/>
      <c r="I12" s="174"/>
      <c r="J12" s="174"/>
      <c r="K12" s="174"/>
      <c r="L12" s="174"/>
      <c r="M12" s="174"/>
    </row>
    <row r="13" spans="2:24" x14ac:dyDescent="0.15">
      <c r="B13" s="73" t="s">
        <v>106</v>
      </c>
      <c r="H13" s="412"/>
      <c r="I13" s="415"/>
      <c r="J13" s="416"/>
      <c r="K13" s="416"/>
      <c r="L13" s="416"/>
      <c r="M13" s="416"/>
    </row>
    <row r="14" spans="2:24" x14ac:dyDescent="0.15">
      <c r="B14" s="73" t="s">
        <v>107</v>
      </c>
      <c r="H14" s="412"/>
      <c r="I14" s="417"/>
      <c r="J14" s="413"/>
      <c r="K14" s="413"/>
      <c r="L14" s="413"/>
      <c r="M14" s="413"/>
    </row>
    <row r="15" spans="2:24" x14ac:dyDescent="0.15">
      <c r="B15" s="73" t="s">
        <v>108</v>
      </c>
      <c r="H15" s="412"/>
      <c r="I15" s="417"/>
      <c r="J15" s="413"/>
      <c r="K15" s="413"/>
      <c r="L15" s="413"/>
      <c r="M15" s="413"/>
    </row>
    <row r="16" spans="2:24" x14ac:dyDescent="0.15">
      <c r="B16" s="73" t="s">
        <v>109</v>
      </c>
      <c r="H16" s="412"/>
      <c r="I16" s="417"/>
      <c r="J16" s="413"/>
      <c r="K16" s="413"/>
      <c r="L16" s="413"/>
      <c r="M16" s="413"/>
    </row>
    <row r="17" spans="2:13" x14ac:dyDescent="0.15">
      <c r="H17" s="412"/>
      <c r="I17" s="417"/>
      <c r="J17" s="413"/>
      <c r="K17" s="413"/>
      <c r="L17" s="413"/>
      <c r="M17" s="413"/>
    </row>
    <row r="18" spans="2:13" x14ac:dyDescent="0.15">
      <c r="H18" s="412"/>
      <c r="I18" s="417"/>
      <c r="J18" s="413"/>
      <c r="K18" s="413"/>
      <c r="L18" s="413"/>
      <c r="M18" s="413"/>
    </row>
    <row r="19" spans="2:13" x14ac:dyDescent="0.15">
      <c r="H19" s="412"/>
      <c r="I19" s="417"/>
      <c r="J19" s="413"/>
      <c r="K19" s="413"/>
      <c r="L19" s="413"/>
      <c r="M19" s="413"/>
    </row>
    <row r="20" spans="2:13" x14ac:dyDescent="0.15">
      <c r="H20" s="412"/>
      <c r="I20" s="417"/>
      <c r="J20" s="413"/>
      <c r="K20" s="413"/>
      <c r="L20" s="413"/>
      <c r="M20" s="413"/>
    </row>
    <row r="21" spans="2:13" x14ac:dyDescent="0.15">
      <c r="H21" s="412"/>
      <c r="I21" s="417"/>
      <c r="J21" s="413"/>
      <c r="K21" s="413"/>
      <c r="L21" s="413"/>
      <c r="M21" s="413"/>
    </row>
    <row r="22" spans="2:13" x14ac:dyDescent="0.15">
      <c r="B22" s="272" t="s">
        <v>303</v>
      </c>
      <c r="D22" s="273" t="s">
        <v>467</v>
      </c>
      <c r="F22" s="411"/>
      <c r="H22" s="418" t="s">
        <v>713</v>
      </c>
      <c r="I22" s="419"/>
      <c r="J22" s="419"/>
      <c r="K22" s="419"/>
      <c r="L22" s="419"/>
      <c r="M22" s="419"/>
    </row>
    <row r="23" spans="2:13" x14ac:dyDescent="0.15">
      <c r="H23" s="419"/>
      <c r="I23" s="419"/>
      <c r="J23" s="419"/>
      <c r="K23" s="419"/>
      <c r="L23" s="419"/>
      <c r="M23" s="419"/>
    </row>
    <row r="24" spans="2:13" ht="42" x14ac:dyDescent="0.15">
      <c r="B24" s="174" t="s">
        <v>325</v>
      </c>
      <c r="C24" s="73" t="s">
        <v>305</v>
      </c>
      <c r="D24" s="74" t="s">
        <v>468</v>
      </c>
      <c r="F24" s="411"/>
      <c r="G24" s="411"/>
      <c r="H24" s="420"/>
      <c r="I24" s="421" t="s">
        <v>714</v>
      </c>
      <c r="J24" s="422" t="s">
        <v>715</v>
      </c>
      <c r="K24" s="422" t="s">
        <v>716</v>
      </c>
      <c r="L24" s="422" t="s">
        <v>717</v>
      </c>
      <c r="M24" s="422" t="s">
        <v>718</v>
      </c>
    </row>
    <row r="25" spans="2:13" x14ac:dyDescent="0.15">
      <c r="B25" s="174" t="s">
        <v>326</v>
      </c>
      <c r="C25" s="73" t="s">
        <v>309</v>
      </c>
      <c r="D25" s="74" t="s">
        <v>469</v>
      </c>
      <c r="F25" s="411"/>
      <c r="G25" s="411"/>
      <c r="H25" s="420" t="s">
        <v>719</v>
      </c>
      <c r="I25" s="423" t="s">
        <v>720</v>
      </c>
      <c r="J25" s="424">
        <v>0.5</v>
      </c>
      <c r="K25" s="424" t="s">
        <v>721</v>
      </c>
      <c r="L25" s="424">
        <v>0.5</v>
      </c>
      <c r="M25" s="424">
        <v>1</v>
      </c>
    </row>
    <row r="26" spans="2:13" x14ac:dyDescent="0.15">
      <c r="B26" s="174" t="s">
        <v>327</v>
      </c>
      <c r="C26" s="73" t="s">
        <v>310</v>
      </c>
      <c r="D26" s="74" t="s">
        <v>470</v>
      </c>
      <c r="F26" s="411"/>
      <c r="G26" s="411"/>
      <c r="H26" s="420" t="s">
        <v>722</v>
      </c>
      <c r="I26" s="423" t="s">
        <v>720</v>
      </c>
      <c r="J26" s="424">
        <v>0.75</v>
      </c>
      <c r="K26" s="424" t="s">
        <v>723</v>
      </c>
      <c r="L26" s="424">
        <v>0.5</v>
      </c>
      <c r="M26" s="424">
        <v>0.66666666666666663</v>
      </c>
    </row>
    <row r="27" spans="2:13" x14ac:dyDescent="0.15">
      <c r="B27" s="174" t="s">
        <v>318</v>
      </c>
      <c r="C27" s="73" t="s">
        <v>319</v>
      </c>
      <c r="D27" s="74" t="s">
        <v>471</v>
      </c>
      <c r="F27" s="411"/>
      <c r="G27" s="411"/>
      <c r="H27" s="420" t="s">
        <v>724</v>
      </c>
      <c r="I27" s="423" t="s">
        <v>720</v>
      </c>
      <c r="J27" s="424">
        <v>0.33333333333333331</v>
      </c>
      <c r="K27" s="424" t="s">
        <v>723</v>
      </c>
      <c r="L27" s="424">
        <v>0.33333333333333331</v>
      </c>
      <c r="M27" s="424">
        <v>1</v>
      </c>
    </row>
    <row r="28" spans="2:13" x14ac:dyDescent="0.15">
      <c r="B28" s="73" t="s">
        <v>328</v>
      </c>
      <c r="C28" s="73" t="s">
        <v>304</v>
      </c>
      <c r="D28" s="74" t="s">
        <v>472</v>
      </c>
      <c r="F28" s="411"/>
      <c r="G28" s="411"/>
      <c r="H28" s="420" t="s">
        <v>725</v>
      </c>
      <c r="I28" s="423" t="s">
        <v>726</v>
      </c>
      <c r="J28" s="424" t="s">
        <v>727</v>
      </c>
      <c r="K28" s="424" t="s">
        <v>723</v>
      </c>
      <c r="L28" s="424">
        <v>0.5</v>
      </c>
      <c r="M28" s="424">
        <v>0.5</v>
      </c>
    </row>
    <row r="29" spans="2:13" x14ac:dyDescent="0.15">
      <c r="B29" s="174" t="s">
        <v>320</v>
      </c>
      <c r="C29" s="73" t="s">
        <v>306</v>
      </c>
      <c r="D29" s="74" t="s">
        <v>473</v>
      </c>
      <c r="F29" s="411"/>
      <c r="G29" s="411"/>
      <c r="H29" s="420" t="s">
        <v>728</v>
      </c>
      <c r="I29" s="423" t="s">
        <v>726</v>
      </c>
      <c r="J29" s="424" t="s">
        <v>727</v>
      </c>
      <c r="K29" s="424" t="s">
        <v>723</v>
      </c>
      <c r="L29" s="424">
        <v>0.5</v>
      </c>
      <c r="M29" s="424">
        <v>0.5</v>
      </c>
    </row>
    <row r="30" spans="2:13" x14ac:dyDescent="0.15">
      <c r="B30" s="174" t="s">
        <v>321</v>
      </c>
      <c r="C30" s="73" t="s">
        <v>307</v>
      </c>
      <c r="D30" s="74" t="s">
        <v>474</v>
      </c>
      <c r="F30" s="411"/>
      <c r="G30" s="411"/>
      <c r="H30" s="420" t="s">
        <v>729</v>
      </c>
      <c r="I30" s="423" t="s">
        <v>730</v>
      </c>
      <c r="J30" s="424" t="s">
        <v>727</v>
      </c>
      <c r="K30" s="424" t="s">
        <v>723</v>
      </c>
      <c r="L30" s="424">
        <v>0.5</v>
      </c>
      <c r="M30" s="424">
        <v>0.5</v>
      </c>
    </row>
    <row r="31" spans="2:13" x14ac:dyDescent="0.15">
      <c r="B31" s="174" t="s">
        <v>322</v>
      </c>
      <c r="C31" s="73" t="s">
        <v>308</v>
      </c>
      <c r="D31" s="74" t="s">
        <v>475</v>
      </c>
      <c r="F31" s="411"/>
      <c r="G31" s="411"/>
      <c r="H31" s="420" t="s">
        <v>731</v>
      </c>
      <c r="I31" s="423" t="s">
        <v>732</v>
      </c>
      <c r="J31" s="424">
        <v>0.66666666666666663</v>
      </c>
      <c r="K31" s="424" t="s">
        <v>723</v>
      </c>
      <c r="L31" s="424">
        <v>0.33333333333333331</v>
      </c>
      <c r="M31" s="424">
        <v>0.5</v>
      </c>
    </row>
    <row r="32" spans="2:13" x14ac:dyDescent="0.15">
      <c r="B32" s="174" t="s">
        <v>323</v>
      </c>
      <c r="C32" s="73" t="s">
        <v>311</v>
      </c>
      <c r="D32" s="74" t="s">
        <v>476</v>
      </c>
      <c r="F32" s="411"/>
      <c r="G32" s="411"/>
      <c r="H32" s="420" t="s">
        <v>733</v>
      </c>
      <c r="I32" s="423" t="s">
        <v>734</v>
      </c>
      <c r="J32" s="424">
        <v>0.66666666666666663</v>
      </c>
      <c r="K32" s="424" t="s">
        <v>723</v>
      </c>
      <c r="L32" s="424">
        <v>0.33333333333333331</v>
      </c>
      <c r="M32" s="424">
        <v>0.5</v>
      </c>
    </row>
    <row r="33" spans="1:13" x14ac:dyDescent="0.15">
      <c r="B33" s="73" t="s">
        <v>324</v>
      </c>
      <c r="D33" s="74" t="s">
        <v>477</v>
      </c>
      <c r="F33" s="411"/>
      <c r="G33" s="411"/>
      <c r="H33" s="420" t="s">
        <v>735</v>
      </c>
      <c r="I33" s="423" t="s">
        <v>720</v>
      </c>
      <c r="J33" s="424">
        <v>0.5</v>
      </c>
      <c r="K33" s="424" t="s">
        <v>723</v>
      </c>
      <c r="L33" s="424">
        <v>0.5</v>
      </c>
      <c r="M33" s="424">
        <v>1</v>
      </c>
    </row>
    <row r="34" spans="1:13" x14ac:dyDescent="0.15">
      <c r="D34" s="74" t="s">
        <v>478</v>
      </c>
      <c r="F34" s="411"/>
      <c r="G34" s="411"/>
      <c r="H34" s="420" t="s">
        <v>736</v>
      </c>
      <c r="I34" s="423" t="s">
        <v>720</v>
      </c>
      <c r="J34" s="424">
        <v>0.5</v>
      </c>
      <c r="K34" s="424" t="s">
        <v>723</v>
      </c>
      <c r="L34" s="424">
        <v>0.5</v>
      </c>
      <c r="M34" s="424">
        <v>1</v>
      </c>
    </row>
    <row r="35" spans="1:13" x14ac:dyDescent="0.15">
      <c r="D35" s="74" t="s">
        <v>479</v>
      </c>
      <c r="F35" s="411"/>
      <c r="G35" s="411"/>
      <c r="H35" s="420" t="s">
        <v>737</v>
      </c>
      <c r="I35" s="423" t="s">
        <v>720</v>
      </c>
      <c r="J35" s="424">
        <v>0.5</v>
      </c>
      <c r="K35" s="424" t="s">
        <v>723</v>
      </c>
      <c r="L35" s="424">
        <v>0.5</v>
      </c>
      <c r="M35" s="424">
        <v>1</v>
      </c>
    </row>
    <row r="36" spans="1:13" x14ac:dyDescent="0.15">
      <c r="D36" s="74" t="s">
        <v>480</v>
      </c>
      <c r="F36" s="411"/>
      <c r="G36" s="411"/>
      <c r="H36" s="420" t="s">
        <v>738</v>
      </c>
      <c r="I36" s="423" t="s">
        <v>739</v>
      </c>
      <c r="J36" s="424" t="s">
        <v>740</v>
      </c>
      <c r="K36" s="424" t="s">
        <v>741</v>
      </c>
      <c r="L36" s="424" t="s">
        <v>740</v>
      </c>
      <c r="M36" s="424">
        <v>1</v>
      </c>
    </row>
    <row r="37" spans="1:13" x14ac:dyDescent="0.15">
      <c r="D37" s="74" t="s">
        <v>481</v>
      </c>
      <c r="F37" s="411"/>
      <c r="G37" s="411"/>
      <c r="H37" s="420" t="s">
        <v>742</v>
      </c>
      <c r="I37" s="423" t="s">
        <v>720</v>
      </c>
      <c r="J37" s="424">
        <v>0.5</v>
      </c>
      <c r="K37" s="424" t="s">
        <v>723</v>
      </c>
      <c r="L37" s="424">
        <v>0.5</v>
      </c>
      <c r="M37" s="424">
        <v>1</v>
      </c>
    </row>
    <row r="38" spans="1:13" x14ac:dyDescent="0.15">
      <c r="D38" s="74" t="s">
        <v>482</v>
      </c>
      <c r="F38" s="411"/>
      <c r="G38" s="411"/>
      <c r="H38" s="420" t="s">
        <v>743</v>
      </c>
      <c r="I38" s="423" t="s">
        <v>720</v>
      </c>
      <c r="J38" s="424">
        <v>0.33333333333333331</v>
      </c>
      <c r="K38" s="424" t="s">
        <v>723</v>
      </c>
      <c r="L38" s="424">
        <v>0.33333333333333331</v>
      </c>
      <c r="M38" s="424">
        <v>1</v>
      </c>
    </row>
    <row r="39" spans="1:13" x14ac:dyDescent="0.15">
      <c r="D39" s="74" t="s">
        <v>483</v>
      </c>
      <c r="H39" s="174"/>
      <c r="I39" s="174"/>
      <c r="J39" s="174"/>
      <c r="K39" s="174"/>
    </row>
    <row r="40" spans="1:13" x14ac:dyDescent="0.15">
      <c r="D40" s="74" t="s">
        <v>484</v>
      </c>
      <c r="H40" s="174"/>
      <c r="I40" s="174"/>
      <c r="J40" s="174"/>
      <c r="K40" s="174"/>
    </row>
    <row r="41" spans="1:13" x14ac:dyDescent="0.15">
      <c r="D41" s="74" t="s">
        <v>485</v>
      </c>
      <c r="H41" s="174"/>
      <c r="I41" s="174"/>
      <c r="J41" s="174"/>
      <c r="K41" s="174"/>
    </row>
    <row r="42" spans="1:13" x14ac:dyDescent="0.15">
      <c r="D42" s="74" t="s">
        <v>486</v>
      </c>
      <c r="H42" s="174"/>
      <c r="I42" s="174"/>
      <c r="J42" s="174"/>
      <c r="K42" s="174"/>
    </row>
    <row r="43" spans="1:13" x14ac:dyDescent="0.15">
      <c r="D43" s="74" t="s">
        <v>487</v>
      </c>
      <c r="H43" s="174"/>
      <c r="I43" s="174"/>
      <c r="J43" s="174"/>
      <c r="K43" s="174"/>
    </row>
    <row r="44" spans="1:13" x14ac:dyDescent="0.15">
      <c r="D44" s="74" t="s">
        <v>488</v>
      </c>
      <c r="H44" s="174"/>
      <c r="I44" s="174"/>
      <c r="J44" s="174"/>
      <c r="K44" s="174"/>
    </row>
    <row r="45" spans="1:13" x14ac:dyDescent="0.15">
      <c r="D45" s="74" t="s">
        <v>489</v>
      </c>
      <c r="H45" s="174"/>
      <c r="I45" s="174"/>
      <c r="J45" s="174"/>
      <c r="K45" s="174"/>
    </row>
    <row r="46" spans="1:13" x14ac:dyDescent="0.15">
      <c r="H46" s="174"/>
      <c r="I46" s="174"/>
      <c r="J46" s="174"/>
      <c r="K46" s="174"/>
    </row>
    <row r="47" spans="1:13" x14ac:dyDescent="0.15">
      <c r="A47" s="73">
        <v>9</v>
      </c>
      <c r="B47" s="272" t="s">
        <v>518</v>
      </c>
      <c r="H47" s="174"/>
      <c r="I47" s="174"/>
      <c r="J47" s="174"/>
      <c r="K47" s="174"/>
    </row>
    <row r="48" spans="1:13" x14ac:dyDescent="0.15">
      <c r="B48" s="275"/>
      <c r="H48" s="174"/>
      <c r="I48" s="174"/>
      <c r="J48" s="174"/>
      <c r="K48" s="174"/>
    </row>
    <row r="49" spans="1:11" ht="27" x14ac:dyDescent="0.15">
      <c r="B49" s="274" t="s">
        <v>537</v>
      </c>
      <c r="H49" s="174"/>
      <c r="I49" s="174"/>
      <c r="J49" s="174"/>
      <c r="K49" s="174"/>
    </row>
    <row r="50" spans="1:11" x14ac:dyDescent="0.15">
      <c r="B50" s="274" t="s">
        <v>538</v>
      </c>
      <c r="H50" s="174"/>
      <c r="I50" s="174"/>
      <c r="J50" s="174"/>
      <c r="K50" s="174"/>
    </row>
    <row r="51" spans="1:11" x14ac:dyDescent="0.15">
      <c r="B51" s="274" t="s">
        <v>519</v>
      </c>
      <c r="H51" s="174"/>
      <c r="I51" s="174"/>
      <c r="J51" s="174"/>
      <c r="K51" s="174"/>
    </row>
    <row r="52" spans="1:11" x14ac:dyDescent="0.15">
      <c r="B52" s="274" t="s">
        <v>520</v>
      </c>
      <c r="H52" s="174"/>
      <c r="I52" s="174"/>
      <c r="J52" s="174"/>
      <c r="K52" s="174"/>
    </row>
    <row r="53" spans="1:11" x14ac:dyDescent="0.15">
      <c r="B53" s="274" t="s">
        <v>521</v>
      </c>
      <c r="H53" s="174"/>
      <c r="I53" s="174"/>
      <c r="J53" s="174"/>
      <c r="K53" s="174"/>
    </row>
    <row r="54" spans="1:11" x14ac:dyDescent="0.15">
      <c r="B54" s="274" t="s">
        <v>522</v>
      </c>
      <c r="H54" s="174"/>
      <c r="I54" s="174"/>
      <c r="J54" s="174"/>
      <c r="K54" s="174"/>
    </row>
    <row r="55" spans="1:11" x14ac:dyDescent="0.15">
      <c r="B55" s="274"/>
      <c r="H55" s="174"/>
      <c r="I55" s="174"/>
      <c r="J55" s="174"/>
      <c r="K55" s="174"/>
    </row>
    <row r="56" spans="1:11" x14ac:dyDescent="0.15">
      <c r="B56" s="274"/>
      <c r="H56" s="174"/>
      <c r="I56" s="174"/>
      <c r="J56" s="174"/>
      <c r="K56" s="174"/>
    </row>
    <row r="57" spans="1:11" x14ac:dyDescent="0.15">
      <c r="H57" s="174"/>
      <c r="I57" s="174"/>
      <c r="J57" s="174"/>
      <c r="K57" s="174"/>
    </row>
    <row r="58" spans="1:11" x14ac:dyDescent="0.15">
      <c r="A58" s="73">
        <v>12</v>
      </c>
      <c r="B58" s="272" t="s">
        <v>602</v>
      </c>
      <c r="H58" s="174"/>
      <c r="I58" s="174"/>
      <c r="J58" s="174"/>
      <c r="K58" s="174"/>
    </row>
    <row r="59" spans="1:11" x14ac:dyDescent="0.15">
      <c r="B59" s="73" t="s">
        <v>603</v>
      </c>
      <c r="H59" s="174"/>
      <c r="I59" s="174"/>
      <c r="J59" s="174"/>
      <c r="K59" s="174"/>
    </row>
    <row r="60" spans="1:11" x14ac:dyDescent="0.15">
      <c r="B60" s="73" t="s">
        <v>604</v>
      </c>
      <c r="H60" s="174"/>
      <c r="I60" s="174"/>
      <c r="J60" s="174"/>
      <c r="K60" s="174"/>
    </row>
    <row r="61" spans="1:11" x14ac:dyDescent="0.15">
      <c r="B61" s="73" t="s">
        <v>605</v>
      </c>
      <c r="H61" s="174"/>
      <c r="I61" s="174"/>
      <c r="J61" s="174"/>
      <c r="K61" s="174"/>
    </row>
    <row r="62" spans="1:11" x14ac:dyDescent="0.15">
      <c r="H62" s="174"/>
      <c r="I62" s="174"/>
      <c r="J62" s="174"/>
      <c r="K62" s="174"/>
    </row>
    <row r="63" spans="1:11" x14ac:dyDescent="0.15">
      <c r="B63" s="73" t="s">
        <v>611</v>
      </c>
      <c r="H63" s="174"/>
      <c r="I63" s="174"/>
      <c r="J63" s="174"/>
      <c r="K63" s="174"/>
    </row>
    <row r="64" spans="1:11" x14ac:dyDescent="0.15">
      <c r="B64" s="73" t="s">
        <v>614</v>
      </c>
      <c r="C64" s="331">
        <v>378000</v>
      </c>
      <c r="H64" s="174"/>
      <c r="I64" s="174"/>
      <c r="J64" s="174"/>
      <c r="K64" s="174"/>
    </row>
    <row r="65" spans="2:11" x14ac:dyDescent="0.15">
      <c r="B65" s="73" t="s">
        <v>612</v>
      </c>
      <c r="C65" s="331">
        <v>310000</v>
      </c>
      <c r="H65" s="174"/>
      <c r="I65" s="174"/>
      <c r="J65" s="174"/>
      <c r="K65" s="174"/>
    </row>
    <row r="66" spans="2:11" x14ac:dyDescent="0.15">
      <c r="H66" s="174"/>
      <c r="I66" s="174"/>
      <c r="J66" s="174"/>
      <c r="K66" s="174"/>
    </row>
    <row r="67" spans="2:11" x14ac:dyDescent="0.15">
      <c r="H67" s="174"/>
      <c r="I67" s="174"/>
      <c r="J67" s="174"/>
      <c r="K67" s="174"/>
    </row>
    <row r="68" spans="2:11" x14ac:dyDescent="0.15">
      <c r="H68" s="174"/>
      <c r="I68" s="174"/>
      <c r="J68" s="174"/>
      <c r="K68" s="174"/>
    </row>
    <row r="69" spans="2:11" x14ac:dyDescent="0.15">
      <c r="H69" s="174"/>
      <c r="I69" s="174"/>
      <c r="J69" s="174"/>
      <c r="K69" s="174"/>
    </row>
    <row r="70" spans="2:11" x14ac:dyDescent="0.15">
      <c r="H70" s="174"/>
      <c r="I70" s="174"/>
      <c r="J70" s="174"/>
      <c r="K70" s="174"/>
    </row>
    <row r="71" spans="2:11" x14ac:dyDescent="0.15">
      <c r="H71" s="174"/>
      <c r="I71" s="174"/>
      <c r="J71" s="174"/>
      <c r="K71" s="174"/>
    </row>
    <row r="72" spans="2:11" x14ac:dyDescent="0.15">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RowHeight="12" x14ac:dyDescent="0.15"/>
  <cols>
    <col min="1" max="1" width="11.25" style="167" customWidth="1"/>
    <col min="2" max="18" width="10" style="167" customWidth="1"/>
    <col min="19" max="16384" width="9" style="167"/>
  </cols>
  <sheetData>
    <row r="1" spans="1:11" x14ac:dyDescent="0.15">
      <c r="A1" s="167" t="s">
        <v>269</v>
      </c>
    </row>
    <row r="2" spans="1:11" ht="18" customHeight="1" x14ac:dyDescent="0.15">
      <c r="A2" s="655" t="s">
        <v>285</v>
      </c>
      <c r="B2" s="655"/>
      <c r="C2" s="655"/>
      <c r="D2" s="655"/>
      <c r="E2" s="655"/>
      <c r="F2" s="655"/>
      <c r="G2" s="655"/>
      <c r="H2" s="655"/>
      <c r="I2" s="655"/>
      <c r="J2" s="655"/>
      <c r="K2" s="655"/>
    </row>
    <row r="5" spans="1:11" ht="18.75" customHeight="1" x14ac:dyDescent="0.15">
      <c r="A5" s="169" t="s">
        <v>86</v>
      </c>
      <c r="B5" s="652" t="s">
        <v>270</v>
      </c>
      <c r="C5" s="652"/>
      <c r="D5" s="652"/>
      <c r="E5" s="652"/>
      <c r="F5" s="652"/>
    </row>
    <row r="6" spans="1:11" ht="12" customHeight="1" x14ac:dyDescent="0.15">
      <c r="A6" s="176"/>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33" t="s">
        <v>641</v>
      </c>
      <c r="C15" s="351" t="s">
        <v>642</v>
      </c>
      <c r="D15" s="334" t="s">
        <v>643</v>
      </c>
      <c r="E15" s="334" t="s">
        <v>644</v>
      </c>
      <c r="F15" s="352" t="s">
        <v>645</v>
      </c>
      <c r="G15" s="349" t="s">
        <v>641</v>
      </c>
      <c r="H15" s="351" t="s">
        <v>642</v>
      </c>
      <c r="I15" s="350" t="s">
        <v>643</v>
      </c>
      <c r="J15" s="350" t="s">
        <v>644</v>
      </c>
      <c r="K15" s="352" t="s">
        <v>642</v>
      </c>
    </row>
    <row r="16" spans="1:11" ht="18.75" customHeight="1" x14ac:dyDescent="0.15">
      <c r="A16" s="169" t="s">
        <v>302</v>
      </c>
      <c r="B16" s="629"/>
      <c r="C16" s="629"/>
      <c r="D16" s="629"/>
      <c r="E16" s="629"/>
      <c r="F16" s="629"/>
      <c r="G16" s="589"/>
      <c r="H16" s="590"/>
      <c r="I16" s="590"/>
      <c r="J16" s="590"/>
      <c r="K16" s="591"/>
    </row>
    <row r="17" spans="1:11" x14ac:dyDescent="0.15">
      <c r="A17" s="646" t="s">
        <v>383</v>
      </c>
      <c r="B17" s="646" t="s">
        <v>283</v>
      </c>
      <c r="C17" s="646"/>
      <c r="D17" s="646"/>
      <c r="E17" s="646"/>
      <c r="F17" s="646"/>
      <c r="G17" s="646" t="s">
        <v>284</v>
      </c>
      <c r="H17" s="646"/>
      <c r="I17" s="646"/>
      <c r="J17" s="646"/>
      <c r="K17" s="646"/>
    </row>
    <row r="18" spans="1:11" ht="18.75" customHeight="1" x14ac:dyDescent="0.15">
      <c r="A18" s="646"/>
      <c r="B18" s="629"/>
      <c r="C18" s="629"/>
      <c r="D18" s="630" t="s">
        <v>314</v>
      </c>
      <c r="E18" s="631"/>
      <c r="F18" s="353"/>
      <c r="G18" s="629"/>
      <c r="H18" s="629"/>
      <c r="I18" s="630" t="s">
        <v>314</v>
      </c>
      <c r="J18" s="631"/>
      <c r="K18" s="353"/>
    </row>
    <row r="19" spans="1:11" x14ac:dyDescent="0.15">
      <c r="A19" s="623" t="s">
        <v>292</v>
      </c>
      <c r="B19" s="646" t="s">
        <v>290</v>
      </c>
      <c r="C19" s="646"/>
      <c r="D19" s="646"/>
      <c r="E19" s="646"/>
      <c r="F19" s="646"/>
      <c r="G19" s="646" t="s">
        <v>291</v>
      </c>
      <c r="H19" s="646"/>
      <c r="I19" s="646"/>
      <c r="J19" s="646"/>
      <c r="K19" s="646"/>
    </row>
    <row r="20" spans="1:11" ht="18.75" customHeight="1" x14ac:dyDescent="0.15">
      <c r="A20" s="647"/>
      <c r="B20" s="629"/>
      <c r="C20" s="629"/>
      <c r="D20" s="629"/>
      <c r="E20" s="629"/>
      <c r="F20" s="629"/>
      <c r="G20" s="629"/>
      <c r="H20" s="629"/>
      <c r="I20" s="629"/>
      <c r="J20" s="629"/>
      <c r="K20" s="629"/>
    </row>
    <row r="21" spans="1:11" ht="12" customHeight="1" x14ac:dyDescent="0.15">
      <c r="A21" s="645" t="s">
        <v>293</v>
      </c>
      <c r="B21" s="169" t="s">
        <v>294</v>
      </c>
      <c r="C21" s="652" t="s">
        <v>295</v>
      </c>
      <c r="D21" s="652"/>
      <c r="E21" s="652"/>
      <c r="F21" s="652"/>
      <c r="G21" s="652"/>
      <c r="H21" s="652"/>
      <c r="I21" s="652"/>
      <c r="J21" s="652"/>
      <c r="K21" s="652"/>
    </row>
    <row r="22" spans="1:11" x14ac:dyDescent="0.15">
      <c r="A22" s="645"/>
      <c r="B22" s="629"/>
      <c r="C22" s="169" t="s">
        <v>296</v>
      </c>
      <c r="D22" s="169" t="s">
        <v>297</v>
      </c>
      <c r="E22" s="169" t="s">
        <v>298</v>
      </c>
      <c r="F22" s="653" t="s">
        <v>291</v>
      </c>
      <c r="G22" s="654"/>
      <c r="H22" s="646" t="s">
        <v>299</v>
      </c>
      <c r="I22" s="646"/>
      <c r="J22" s="646"/>
      <c r="K22" s="646"/>
    </row>
    <row r="23" spans="1:11" ht="18.75" customHeight="1" x14ac:dyDescent="0.15">
      <c r="A23" s="645"/>
      <c r="B23" s="629"/>
      <c r="C23" s="354"/>
      <c r="D23" s="355"/>
      <c r="E23" s="356"/>
      <c r="F23" s="592"/>
      <c r="G23" s="592"/>
      <c r="H23" s="173" t="s">
        <v>300</v>
      </c>
      <c r="I23" s="357"/>
      <c r="J23" s="173" t="s">
        <v>301</v>
      </c>
      <c r="K23" s="358"/>
    </row>
    <row r="24" spans="1:11" ht="18.75" customHeight="1" x14ac:dyDescent="0.15">
      <c r="A24" s="645"/>
      <c r="B24" s="629"/>
      <c r="C24" s="354"/>
      <c r="D24" s="355"/>
      <c r="E24" s="356"/>
      <c r="F24" s="592"/>
      <c r="G24" s="592"/>
      <c r="H24" s="173" t="s">
        <v>300</v>
      </c>
      <c r="I24" s="357"/>
      <c r="J24" s="173" t="s">
        <v>301</v>
      </c>
      <c r="K24" s="358"/>
    </row>
    <row r="27" spans="1:11" x14ac:dyDescent="0.15">
      <c r="A27" s="167" t="s">
        <v>316</v>
      </c>
    </row>
    <row r="28" spans="1:11" ht="3.75" customHeight="1" x14ac:dyDescent="0.15"/>
    <row r="29" spans="1:11" x14ac:dyDescent="0.15">
      <c r="A29" s="634" t="s">
        <v>63</v>
      </c>
      <c r="B29" s="649" t="s">
        <v>362</v>
      </c>
      <c r="C29" s="650"/>
      <c r="D29" s="650"/>
      <c r="E29" s="650"/>
      <c r="F29" s="650"/>
      <c r="G29" s="651"/>
      <c r="H29" s="649" t="s">
        <v>363</v>
      </c>
      <c r="I29" s="651"/>
      <c r="J29" s="648" t="s">
        <v>661</v>
      </c>
      <c r="K29" s="634" t="s">
        <v>282</v>
      </c>
    </row>
    <row r="30" spans="1:11" ht="24" x14ac:dyDescent="0.15">
      <c r="A30" s="635"/>
      <c r="B30" s="168" t="s">
        <v>274</v>
      </c>
      <c r="C30" s="168" t="s">
        <v>275</v>
      </c>
      <c r="D30" s="168" t="s">
        <v>277</v>
      </c>
      <c r="E30" s="168" t="s">
        <v>278</v>
      </c>
      <c r="F30" s="168" t="s">
        <v>276</v>
      </c>
      <c r="G30" s="168" t="s">
        <v>279</v>
      </c>
      <c r="H30" s="172" t="s">
        <v>289</v>
      </c>
      <c r="I30" s="170" t="s">
        <v>280</v>
      </c>
      <c r="J30" s="635"/>
      <c r="K30" s="635"/>
    </row>
    <row r="31" spans="1:11" ht="18.75" customHeight="1" x14ac:dyDescent="0.15">
      <c r="A31" s="169" t="s">
        <v>659</v>
      </c>
      <c r="B31" s="355"/>
      <c r="C31" s="355"/>
      <c r="D31" s="355"/>
      <c r="E31" s="355"/>
      <c r="F31" s="355"/>
      <c r="G31" s="355"/>
      <c r="H31" s="355"/>
      <c r="I31" s="355"/>
      <c r="J31" s="355"/>
      <c r="K31" s="178" t="str">
        <f>IF(SUM(B31:J31)=0,"",SUM(B31:J31))</f>
        <v/>
      </c>
    </row>
    <row r="32" spans="1:11" ht="15" customHeight="1" x14ac:dyDescent="0.15">
      <c r="A32" s="646" t="s">
        <v>660</v>
      </c>
      <c r="B32" s="459"/>
      <c r="C32" s="459"/>
      <c r="D32" s="459"/>
      <c r="E32" s="459"/>
      <c r="F32" s="459"/>
      <c r="G32" s="459"/>
      <c r="H32" s="459"/>
      <c r="I32" s="459"/>
      <c r="J32" s="459"/>
      <c r="K32" s="179" t="str">
        <f t="shared" ref="K32:K33" si="0">IF(SUM(B32:J32)=0,"",SUM(B32:J32))</f>
        <v/>
      </c>
    </row>
    <row r="33" spans="1:11" ht="15" customHeight="1" x14ac:dyDescent="0.15">
      <c r="A33" s="646"/>
      <c r="B33" s="360"/>
      <c r="C33" s="360"/>
      <c r="D33" s="360"/>
      <c r="E33" s="360"/>
      <c r="F33" s="360"/>
      <c r="G33" s="360"/>
      <c r="H33" s="360"/>
      <c r="I33" s="360"/>
      <c r="J33" s="360"/>
      <c r="K33" s="180" t="str">
        <f t="shared" si="0"/>
        <v/>
      </c>
    </row>
    <row r="34" spans="1:11" ht="12" customHeight="1" x14ac:dyDescent="0.15">
      <c r="A34" s="176"/>
      <c r="B34" s="183"/>
      <c r="C34" s="183"/>
      <c r="D34" s="183"/>
      <c r="E34" s="183"/>
      <c r="F34" s="183"/>
      <c r="G34" s="183"/>
      <c r="H34" s="183"/>
      <c r="I34" s="183"/>
      <c r="J34" s="183"/>
      <c r="K34" s="183"/>
    </row>
    <row r="36" spans="1:11" x14ac:dyDescent="0.15">
      <c r="A36" s="167" t="s">
        <v>317</v>
      </c>
    </row>
    <row r="37" spans="1:11" ht="3.75" customHeight="1" x14ac:dyDescent="0.15"/>
    <row r="38" spans="1:11" ht="18.75" customHeight="1" x14ac:dyDescent="0.15">
      <c r="A38" s="636"/>
      <c r="B38" s="637"/>
      <c r="C38" s="637"/>
      <c r="D38" s="637"/>
      <c r="E38" s="637"/>
      <c r="F38" s="637"/>
      <c r="G38" s="637"/>
      <c r="H38" s="637"/>
      <c r="I38" s="637"/>
      <c r="J38" s="637"/>
      <c r="K38" s="638"/>
    </row>
    <row r="39" spans="1:11" ht="18.75" customHeight="1" x14ac:dyDescent="0.15">
      <c r="A39" s="639"/>
      <c r="B39" s="640"/>
      <c r="C39" s="640"/>
      <c r="D39" s="640"/>
      <c r="E39" s="640"/>
      <c r="F39" s="640"/>
      <c r="G39" s="640"/>
      <c r="H39" s="640"/>
      <c r="I39" s="640"/>
      <c r="J39" s="640"/>
      <c r="K39" s="641"/>
    </row>
    <row r="40" spans="1:11" ht="18.75" customHeight="1" x14ac:dyDescent="0.15">
      <c r="A40" s="639"/>
      <c r="B40" s="640"/>
      <c r="C40" s="640"/>
      <c r="D40" s="640"/>
      <c r="E40" s="640"/>
      <c r="F40" s="640"/>
      <c r="G40" s="640"/>
      <c r="H40" s="640"/>
      <c r="I40" s="640"/>
      <c r="J40" s="640"/>
      <c r="K40" s="641"/>
    </row>
    <row r="41" spans="1:11" ht="18.75" customHeight="1" x14ac:dyDescent="0.15">
      <c r="A41" s="642"/>
      <c r="B41" s="643"/>
      <c r="C41" s="643"/>
      <c r="D41" s="643"/>
      <c r="E41" s="643"/>
      <c r="F41" s="643"/>
      <c r="G41" s="643"/>
      <c r="H41" s="643"/>
      <c r="I41" s="643"/>
      <c r="J41" s="643"/>
      <c r="K41" s="644"/>
    </row>
    <row r="44" spans="1:11" x14ac:dyDescent="0.15">
      <c r="A44" s="167" t="s">
        <v>329</v>
      </c>
    </row>
    <row r="45" spans="1:11" ht="3.75" customHeight="1" x14ac:dyDescent="0.15"/>
    <row r="46" spans="1:11" ht="18.75" customHeight="1" x14ac:dyDescent="0.15">
      <c r="A46" s="632" t="s">
        <v>313</v>
      </c>
      <c r="B46" s="633"/>
      <c r="C46" s="626"/>
      <c r="D46" s="627"/>
      <c r="E46" s="627"/>
      <c r="F46" s="627"/>
      <c r="G46" s="627"/>
      <c r="H46" s="628"/>
      <c r="I46" s="175"/>
      <c r="J46" s="175"/>
      <c r="K46" s="175"/>
    </row>
    <row r="47" spans="1:11" ht="18.75" customHeight="1" x14ac:dyDescent="0.15">
      <c r="A47" s="610" t="s">
        <v>346</v>
      </c>
      <c r="B47" s="611"/>
      <c r="C47" s="607"/>
      <c r="D47" s="608"/>
      <c r="E47" s="608"/>
      <c r="F47" s="608"/>
      <c r="G47" s="608"/>
      <c r="H47" s="609"/>
      <c r="I47" s="196"/>
      <c r="J47" s="196"/>
      <c r="K47" s="196"/>
    </row>
    <row r="48" spans="1:11" ht="18.75" customHeight="1" x14ac:dyDescent="0.15">
      <c r="A48" s="202"/>
      <c r="B48" s="604" t="s">
        <v>330</v>
      </c>
      <c r="C48" s="605"/>
      <c r="D48" s="606" t="s">
        <v>344</v>
      </c>
      <c r="E48" s="606"/>
      <c r="F48" s="606"/>
      <c r="G48" s="589"/>
      <c r="H48" s="591"/>
      <c r="I48" s="196"/>
      <c r="J48" s="196"/>
      <c r="K48" s="196"/>
    </row>
    <row r="49" spans="1:11" ht="18.75" customHeight="1" x14ac:dyDescent="0.15">
      <c r="A49" s="195"/>
      <c r="B49" s="595"/>
      <c r="C49" s="596"/>
      <c r="D49" s="606" t="s">
        <v>348</v>
      </c>
      <c r="E49" s="606"/>
      <c r="F49" s="606"/>
      <c r="G49" s="601"/>
      <c r="H49" s="602"/>
      <c r="I49" s="196"/>
      <c r="J49" s="196"/>
      <c r="K49" s="196"/>
    </row>
    <row r="50" spans="1:11" ht="18.75" customHeight="1" x14ac:dyDescent="0.15">
      <c r="A50" s="195"/>
      <c r="B50" s="604" t="s">
        <v>331</v>
      </c>
      <c r="C50" s="605"/>
      <c r="D50" s="603" t="s">
        <v>347</v>
      </c>
      <c r="E50" s="603"/>
      <c r="F50" s="603"/>
      <c r="G50" s="601"/>
      <c r="H50" s="602"/>
      <c r="I50" s="200"/>
      <c r="J50" s="201"/>
      <c r="K50" s="201"/>
    </row>
    <row r="51" spans="1:11" ht="18.75" customHeight="1" x14ac:dyDescent="0.15">
      <c r="A51" s="195"/>
      <c r="B51" s="597" t="s">
        <v>377</v>
      </c>
      <c r="C51" s="598"/>
      <c r="D51" s="603" t="s">
        <v>332</v>
      </c>
      <c r="E51" s="603"/>
      <c r="F51" s="603"/>
      <c r="G51" s="184" t="s">
        <v>340</v>
      </c>
      <c r="H51" s="593"/>
      <c r="I51" s="599"/>
      <c r="J51" s="599"/>
      <c r="K51" s="600"/>
    </row>
    <row r="52" spans="1:11" ht="18.75" customHeight="1" x14ac:dyDescent="0.15">
      <c r="A52" s="195"/>
      <c r="B52" s="597"/>
      <c r="C52" s="598"/>
      <c r="D52" s="202"/>
      <c r="E52" s="186" t="s">
        <v>338</v>
      </c>
      <c r="F52" s="592"/>
      <c r="G52" s="592"/>
      <c r="H52" s="184" t="s">
        <v>345</v>
      </c>
      <c r="I52" s="592"/>
      <c r="J52" s="592"/>
      <c r="K52" s="592"/>
    </row>
    <row r="53" spans="1:11" ht="18.75" customHeight="1" x14ac:dyDescent="0.15">
      <c r="A53" s="195"/>
      <c r="B53" s="195"/>
      <c r="C53" s="196"/>
      <c r="D53" s="195"/>
      <c r="E53" s="186" t="s">
        <v>339</v>
      </c>
      <c r="F53" s="361"/>
      <c r="G53" s="171" t="s">
        <v>343</v>
      </c>
      <c r="H53" s="184" t="s">
        <v>341</v>
      </c>
      <c r="I53" s="593"/>
      <c r="J53" s="594"/>
      <c r="K53" s="171" t="s">
        <v>342</v>
      </c>
    </row>
    <row r="54" spans="1:11" ht="18.75" customHeight="1" x14ac:dyDescent="0.15">
      <c r="A54" s="195"/>
      <c r="B54" s="195"/>
      <c r="C54" s="196"/>
      <c r="D54" s="195"/>
      <c r="E54" s="606" t="s">
        <v>337</v>
      </c>
      <c r="F54" s="606"/>
      <c r="G54" s="606"/>
      <c r="H54" s="606"/>
      <c r="I54" s="622"/>
      <c r="J54" s="622"/>
      <c r="K54" s="622"/>
    </row>
    <row r="55" spans="1:11" ht="18.75" customHeight="1" x14ac:dyDescent="0.15">
      <c r="A55" s="195"/>
      <c r="B55" s="195"/>
      <c r="C55" s="196"/>
      <c r="D55" s="195"/>
      <c r="E55" s="612" t="s">
        <v>333</v>
      </c>
      <c r="F55" s="613"/>
      <c r="G55" s="612" t="s">
        <v>335</v>
      </c>
      <c r="H55" s="614"/>
      <c r="I55" s="617"/>
      <c r="J55" s="618"/>
      <c r="K55" s="619"/>
    </row>
    <row r="56" spans="1:11" ht="18.75" customHeight="1" x14ac:dyDescent="0.15">
      <c r="A56" s="450"/>
      <c r="B56" s="450"/>
      <c r="C56" s="451"/>
      <c r="D56" s="450"/>
      <c r="E56" s="452"/>
      <c r="F56" s="198"/>
      <c r="G56" s="267"/>
      <c r="H56" s="623" t="s">
        <v>749</v>
      </c>
      <c r="I56" s="453"/>
      <c r="J56" s="456" t="s">
        <v>747</v>
      </c>
      <c r="K56" s="454" t="s">
        <v>748</v>
      </c>
    </row>
    <row r="57" spans="1:11" ht="18.75" customHeight="1" x14ac:dyDescent="0.15">
      <c r="A57" s="450"/>
      <c r="B57" s="450"/>
      <c r="C57" s="451"/>
      <c r="D57" s="450"/>
      <c r="E57" s="452"/>
      <c r="F57" s="198"/>
      <c r="G57" s="452"/>
      <c r="H57" s="624"/>
      <c r="I57" s="454" t="s">
        <v>746</v>
      </c>
      <c r="J57" s="457"/>
      <c r="K57" s="458"/>
    </row>
    <row r="58" spans="1:11" ht="18.75" customHeight="1" x14ac:dyDescent="0.15">
      <c r="A58" s="450"/>
      <c r="B58" s="450"/>
      <c r="C58" s="451"/>
      <c r="D58" s="450"/>
      <c r="E58" s="452"/>
      <c r="F58" s="198"/>
      <c r="G58" s="452"/>
      <c r="H58" s="624"/>
      <c r="I58" s="455" t="s">
        <v>744</v>
      </c>
      <c r="J58" s="458"/>
      <c r="K58" s="458"/>
    </row>
    <row r="59" spans="1:11" ht="18.75" customHeight="1" x14ac:dyDescent="0.15">
      <c r="A59" s="450"/>
      <c r="B59" s="450"/>
      <c r="C59" s="451"/>
      <c r="D59" s="450"/>
      <c r="E59" s="452"/>
      <c r="F59" s="198"/>
      <c r="G59" s="446"/>
      <c r="H59" s="625"/>
      <c r="I59" s="455" t="s">
        <v>745</v>
      </c>
      <c r="J59" s="458"/>
      <c r="K59" s="458"/>
    </row>
    <row r="60" spans="1:11" ht="18.75" customHeight="1" x14ac:dyDescent="0.15">
      <c r="A60" s="200"/>
      <c r="B60" s="200"/>
      <c r="C60" s="201"/>
      <c r="D60" s="200"/>
      <c r="E60" s="197"/>
      <c r="F60" s="203"/>
      <c r="G60" s="615" t="s">
        <v>334</v>
      </c>
      <c r="H60" s="616"/>
      <c r="I60" s="620"/>
      <c r="J60" s="620"/>
      <c r="K60" s="621"/>
    </row>
    <row r="61" spans="1:11" ht="18.75" customHeight="1" x14ac:dyDescent="0.15"/>
    <row r="62" spans="1:11" ht="18.75" customHeight="1" x14ac:dyDescent="0.15"/>
    <row r="63" spans="1:11" ht="18.75" customHeight="1" x14ac:dyDescent="0.15"/>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RowHeight="12" x14ac:dyDescent="0.15"/>
  <cols>
    <col min="1" max="1" width="11.25" style="167" customWidth="1"/>
    <col min="2" max="18" width="10" style="167" customWidth="1"/>
    <col min="19" max="16384" width="9" style="167"/>
  </cols>
  <sheetData>
    <row r="1" spans="1:11" x14ac:dyDescent="0.15">
      <c r="A1" s="167" t="s">
        <v>359</v>
      </c>
    </row>
    <row r="2" spans="1:11" ht="18" customHeight="1" x14ac:dyDescent="0.15">
      <c r="A2" s="655" t="s">
        <v>285</v>
      </c>
      <c r="B2" s="655"/>
      <c r="C2" s="655"/>
      <c r="D2" s="655"/>
      <c r="E2" s="655"/>
      <c r="F2" s="655"/>
      <c r="G2" s="655"/>
      <c r="H2" s="655"/>
      <c r="I2" s="655"/>
      <c r="J2" s="655"/>
      <c r="K2" s="655"/>
    </row>
    <row r="5" spans="1:11" ht="18.75" customHeight="1" x14ac:dyDescent="0.15">
      <c r="A5" s="184" t="s">
        <v>86</v>
      </c>
      <c r="B5" s="652" t="s">
        <v>354</v>
      </c>
      <c r="C5" s="652"/>
      <c r="D5" s="652"/>
      <c r="E5" s="652"/>
      <c r="F5" s="652"/>
    </row>
    <row r="6" spans="1:11" ht="18.75" customHeight="1" x14ac:dyDescent="0.15">
      <c r="A6" s="184" t="s">
        <v>360</v>
      </c>
      <c r="B6" s="592"/>
      <c r="C6" s="592"/>
      <c r="D6" s="592"/>
      <c r="E6" s="592"/>
      <c r="F6" s="592"/>
    </row>
    <row r="7" spans="1:11" ht="12" customHeight="1" x14ac:dyDescent="0.15">
      <c r="A7" s="176"/>
      <c r="B7" s="177"/>
      <c r="C7" s="177"/>
      <c r="D7" s="177"/>
      <c r="E7" s="177"/>
      <c r="F7" s="177"/>
    </row>
    <row r="9" spans="1:11" x14ac:dyDescent="0.15">
      <c r="A9" s="652" t="s">
        <v>271</v>
      </c>
      <c r="B9" s="652"/>
      <c r="C9" s="652"/>
      <c r="D9" s="652" t="s">
        <v>312</v>
      </c>
      <c r="E9" s="652"/>
      <c r="F9" s="652"/>
      <c r="G9" s="652" t="s">
        <v>272</v>
      </c>
      <c r="H9" s="652"/>
      <c r="I9" s="652"/>
      <c r="J9" s="652"/>
      <c r="K9" s="652"/>
    </row>
    <row r="10" spans="1:11" ht="18.75" customHeight="1" x14ac:dyDescent="0.15">
      <c r="A10" s="657"/>
      <c r="B10" s="657"/>
      <c r="C10" s="657"/>
      <c r="D10" s="657"/>
      <c r="E10" s="657"/>
      <c r="F10" s="657"/>
      <c r="G10" s="657"/>
      <c r="H10" s="657"/>
      <c r="I10" s="657"/>
      <c r="J10" s="657"/>
      <c r="K10" s="657"/>
    </row>
    <row r="11" spans="1:11" ht="12" customHeight="1" x14ac:dyDescent="0.15">
      <c r="A11" s="175"/>
      <c r="B11" s="175"/>
      <c r="C11" s="175"/>
      <c r="D11" s="175"/>
      <c r="E11" s="175"/>
      <c r="F11" s="175"/>
      <c r="G11" s="175"/>
      <c r="H11" s="175"/>
      <c r="I11" s="175"/>
      <c r="J11" s="175"/>
      <c r="K11" s="175"/>
    </row>
    <row r="12" spans="1:11" ht="12" customHeight="1" x14ac:dyDescent="0.15">
      <c r="A12" s="175"/>
      <c r="B12" s="175"/>
      <c r="C12" s="175"/>
      <c r="D12" s="175"/>
      <c r="E12" s="175"/>
      <c r="F12" s="175"/>
      <c r="G12" s="175"/>
      <c r="H12" s="175"/>
      <c r="I12" s="175"/>
      <c r="J12" s="175"/>
      <c r="K12" s="175"/>
    </row>
    <row r="13" spans="1:11" x14ac:dyDescent="0.15">
      <c r="A13" s="167" t="s">
        <v>315</v>
      </c>
    </row>
    <row r="14" spans="1:11" ht="3.75" customHeight="1" x14ac:dyDescent="0.15"/>
    <row r="15" spans="1:11" x14ac:dyDescent="0.15">
      <c r="A15" s="656" t="s">
        <v>273</v>
      </c>
      <c r="B15" s="646" t="s">
        <v>286</v>
      </c>
      <c r="C15" s="646"/>
      <c r="D15" s="646"/>
      <c r="E15" s="646"/>
      <c r="F15" s="646"/>
      <c r="G15" s="646" t="s">
        <v>287</v>
      </c>
      <c r="H15" s="646"/>
      <c r="I15" s="646"/>
      <c r="J15" s="646"/>
      <c r="K15" s="646"/>
    </row>
    <row r="16" spans="1:11" ht="18.75" customHeight="1" x14ac:dyDescent="0.15">
      <c r="A16" s="647"/>
      <c r="B16" s="349" t="s">
        <v>641</v>
      </c>
      <c r="C16" s="351" t="s">
        <v>642</v>
      </c>
      <c r="D16" s="350" t="s">
        <v>643</v>
      </c>
      <c r="E16" s="350" t="s">
        <v>644</v>
      </c>
      <c r="F16" s="352" t="s">
        <v>642</v>
      </c>
      <c r="G16" s="349" t="s">
        <v>641</v>
      </c>
      <c r="H16" s="351" t="s">
        <v>642</v>
      </c>
      <c r="I16" s="350" t="s">
        <v>643</v>
      </c>
      <c r="J16" s="350" t="s">
        <v>644</v>
      </c>
      <c r="K16" s="352" t="s">
        <v>642</v>
      </c>
    </row>
    <row r="17" spans="1:11" ht="18.75" customHeight="1" x14ac:dyDescent="0.15">
      <c r="A17" s="184" t="s">
        <v>302</v>
      </c>
      <c r="B17" s="629"/>
      <c r="C17" s="629"/>
      <c r="D17" s="629"/>
      <c r="E17" s="629"/>
      <c r="F17" s="629"/>
      <c r="G17" s="589"/>
      <c r="H17" s="590"/>
      <c r="I17" s="590"/>
      <c r="J17" s="590"/>
      <c r="K17" s="591"/>
    </row>
    <row r="18" spans="1:11" x14ac:dyDescent="0.15">
      <c r="A18" s="646" t="s">
        <v>383</v>
      </c>
      <c r="B18" s="646" t="s">
        <v>283</v>
      </c>
      <c r="C18" s="646"/>
      <c r="D18" s="646"/>
      <c r="E18" s="646"/>
      <c r="F18" s="646"/>
      <c r="G18" s="646" t="s">
        <v>284</v>
      </c>
      <c r="H18" s="646"/>
      <c r="I18" s="646"/>
      <c r="J18" s="646"/>
      <c r="K18" s="646"/>
    </row>
    <row r="19" spans="1:11" ht="18.75" customHeight="1" x14ac:dyDescent="0.15">
      <c r="A19" s="646"/>
      <c r="B19" s="629"/>
      <c r="C19" s="629"/>
      <c r="D19" s="630" t="s">
        <v>314</v>
      </c>
      <c r="E19" s="631"/>
      <c r="F19" s="353"/>
      <c r="G19" s="629"/>
      <c r="H19" s="629"/>
      <c r="I19" s="630" t="s">
        <v>314</v>
      </c>
      <c r="J19" s="631"/>
      <c r="K19" s="353"/>
    </row>
    <row r="20" spans="1:11" x14ac:dyDescent="0.15">
      <c r="A20" s="623" t="s">
        <v>292</v>
      </c>
      <c r="B20" s="646" t="s">
        <v>290</v>
      </c>
      <c r="C20" s="646"/>
      <c r="D20" s="646"/>
      <c r="E20" s="646"/>
      <c r="F20" s="646"/>
      <c r="G20" s="646" t="s">
        <v>291</v>
      </c>
      <c r="H20" s="646"/>
      <c r="I20" s="646"/>
      <c r="J20" s="646"/>
      <c r="K20" s="646"/>
    </row>
    <row r="21" spans="1:11" ht="18.75" customHeight="1" x14ac:dyDescent="0.15">
      <c r="A21" s="647"/>
      <c r="B21" s="629"/>
      <c r="C21" s="629"/>
      <c r="D21" s="629"/>
      <c r="E21" s="629"/>
      <c r="F21" s="629"/>
      <c r="G21" s="629"/>
      <c r="H21" s="629"/>
      <c r="I21" s="629"/>
      <c r="J21" s="629"/>
      <c r="K21" s="629"/>
    </row>
    <row r="22" spans="1:11" ht="12" customHeight="1" x14ac:dyDescent="0.15">
      <c r="A22" s="645" t="s">
        <v>293</v>
      </c>
      <c r="B22" s="184" t="s">
        <v>294</v>
      </c>
      <c r="C22" s="652" t="s">
        <v>295</v>
      </c>
      <c r="D22" s="652"/>
      <c r="E22" s="652"/>
      <c r="F22" s="652"/>
      <c r="G22" s="652"/>
      <c r="H22" s="652"/>
      <c r="I22" s="652"/>
      <c r="J22" s="652"/>
      <c r="K22" s="652"/>
    </row>
    <row r="23" spans="1:11" x14ac:dyDescent="0.15">
      <c r="A23" s="645"/>
      <c r="B23" s="629"/>
      <c r="C23" s="184" t="s">
        <v>296</v>
      </c>
      <c r="D23" s="184" t="s">
        <v>297</v>
      </c>
      <c r="E23" s="184" t="s">
        <v>298</v>
      </c>
      <c r="F23" s="653" t="s">
        <v>291</v>
      </c>
      <c r="G23" s="654"/>
      <c r="H23" s="646" t="s">
        <v>299</v>
      </c>
      <c r="I23" s="646"/>
      <c r="J23" s="646"/>
      <c r="K23" s="646"/>
    </row>
    <row r="24" spans="1:11" ht="18.75" customHeight="1" x14ac:dyDescent="0.15">
      <c r="A24" s="645"/>
      <c r="B24" s="629"/>
      <c r="C24" s="354"/>
      <c r="D24" s="355"/>
      <c r="E24" s="356"/>
      <c r="F24" s="592"/>
      <c r="G24" s="592"/>
      <c r="H24" s="173" t="s">
        <v>300</v>
      </c>
      <c r="I24" s="357"/>
      <c r="J24" s="173" t="s">
        <v>301</v>
      </c>
      <c r="K24" s="358"/>
    </row>
    <row r="25" spans="1:11" ht="18.75" customHeight="1" x14ac:dyDescent="0.15">
      <c r="A25" s="645"/>
      <c r="B25" s="629"/>
      <c r="C25" s="354"/>
      <c r="D25" s="355"/>
      <c r="E25" s="356"/>
      <c r="F25" s="592"/>
      <c r="G25" s="592"/>
      <c r="H25" s="173" t="s">
        <v>300</v>
      </c>
      <c r="I25" s="357"/>
      <c r="J25" s="173" t="s">
        <v>301</v>
      </c>
      <c r="K25" s="358"/>
    </row>
    <row r="28" spans="1:11" x14ac:dyDescent="0.15">
      <c r="A28" s="167" t="s">
        <v>316</v>
      </c>
    </row>
    <row r="29" spans="1:11" ht="3.75" customHeight="1" x14ac:dyDescent="0.15"/>
    <row r="30" spans="1:11" ht="13.5" customHeight="1" x14ac:dyDescent="0.15">
      <c r="A30" s="634" t="s">
        <v>63</v>
      </c>
      <c r="B30" s="649" t="s">
        <v>362</v>
      </c>
      <c r="C30" s="650"/>
      <c r="D30" s="650"/>
      <c r="E30" s="650"/>
      <c r="F30" s="650"/>
      <c r="G30" s="651"/>
      <c r="H30" s="649" t="s">
        <v>363</v>
      </c>
      <c r="I30" s="651"/>
      <c r="J30" s="610" t="s">
        <v>282</v>
      </c>
      <c r="K30" s="611"/>
    </row>
    <row r="31" spans="1:11" ht="24" x14ac:dyDescent="0.15">
      <c r="A31" s="635"/>
      <c r="B31" s="185" t="s">
        <v>274</v>
      </c>
      <c r="C31" s="185" t="s">
        <v>275</v>
      </c>
      <c r="D31" s="185" t="s">
        <v>277</v>
      </c>
      <c r="E31" s="185" t="s">
        <v>278</v>
      </c>
      <c r="F31" s="185" t="s">
        <v>276</v>
      </c>
      <c r="G31" s="185" t="s">
        <v>279</v>
      </c>
      <c r="H31" s="172" t="s">
        <v>289</v>
      </c>
      <c r="I31" s="170" t="s">
        <v>280</v>
      </c>
      <c r="J31" s="670"/>
      <c r="K31" s="671"/>
    </row>
    <row r="32" spans="1:11" ht="18.75" customHeight="1" x14ac:dyDescent="0.15">
      <c r="A32" s="184" t="s">
        <v>659</v>
      </c>
      <c r="B32" s="355"/>
      <c r="C32" s="355"/>
      <c r="D32" s="355"/>
      <c r="E32" s="355"/>
      <c r="F32" s="355"/>
      <c r="G32" s="355"/>
      <c r="H32" s="355"/>
      <c r="I32" s="355"/>
      <c r="J32" s="658" t="str">
        <f>IF(SUM(B32:I32)=0,"",SUM(B32:I32))</f>
        <v/>
      </c>
      <c r="K32" s="659"/>
    </row>
    <row r="33" spans="1:11" ht="15" customHeight="1" x14ac:dyDescent="0.15">
      <c r="A33" s="646" t="s">
        <v>660</v>
      </c>
      <c r="B33" s="459"/>
      <c r="C33" s="459"/>
      <c r="D33" s="459"/>
      <c r="E33" s="459"/>
      <c r="F33" s="459"/>
      <c r="G33" s="459"/>
      <c r="H33" s="459"/>
      <c r="I33" s="459"/>
      <c r="J33" s="665" t="str">
        <f>IF(SUM(B33:I33)=0,"",SUM(B33:I33))</f>
        <v/>
      </c>
      <c r="K33" s="666"/>
    </row>
    <row r="34" spans="1:11" ht="15" customHeight="1" x14ac:dyDescent="0.15">
      <c r="A34" s="646"/>
      <c r="B34" s="360"/>
      <c r="C34" s="360"/>
      <c r="D34" s="360"/>
      <c r="E34" s="360"/>
      <c r="F34" s="360"/>
      <c r="G34" s="360"/>
      <c r="H34" s="360"/>
      <c r="I34" s="360"/>
      <c r="J34" s="667" t="str">
        <f>IF(SUM(B34:I34)=0,"",SUM(B34:I34))</f>
        <v/>
      </c>
      <c r="K34" s="668"/>
    </row>
    <row r="35" spans="1:11" ht="12" customHeight="1" x14ac:dyDescent="0.15">
      <c r="A35" s="176"/>
      <c r="B35" s="183"/>
      <c r="C35" s="183"/>
      <c r="D35" s="183"/>
      <c r="E35" s="183"/>
      <c r="F35" s="183"/>
      <c r="G35" s="183"/>
      <c r="H35" s="183"/>
      <c r="I35" s="183"/>
      <c r="J35" s="183"/>
      <c r="K35" s="183"/>
    </row>
    <row r="37" spans="1:11" x14ac:dyDescent="0.15">
      <c r="A37" s="167" t="s">
        <v>317</v>
      </c>
    </row>
    <row r="38" spans="1:11" ht="3.75" customHeight="1" x14ac:dyDescent="0.15"/>
    <row r="39" spans="1:11" ht="18.75" customHeight="1" x14ac:dyDescent="0.15">
      <c r="A39" s="636"/>
      <c r="B39" s="637"/>
      <c r="C39" s="637"/>
      <c r="D39" s="637"/>
      <c r="E39" s="637"/>
      <c r="F39" s="637"/>
      <c r="G39" s="637"/>
      <c r="H39" s="637"/>
      <c r="I39" s="637"/>
      <c r="J39" s="637"/>
      <c r="K39" s="638"/>
    </row>
    <row r="40" spans="1:11" ht="18.75" customHeight="1" x14ac:dyDescent="0.15">
      <c r="A40" s="639"/>
      <c r="B40" s="640"/>
      <c r="C40" s="640"/>
      <c r="D40" s="640"/>
      <c r="E40" s="640"/>
      <c r="F40" s="640"/>
      <c r="G40" s="640"/>
      <c r="H40" s="640"/>
      <c r="I40" s="640"/>
      <c r="J40" s="640"/>
      <c r="K40" s="641"/>
    </row>
    <row r="41" spans="1:11" ht="18.75" customHeight="1" x14ac:dyDescent="0.15">
      <c r="A41" s="639"/>
      <c r="B41" s="640"/>
      <c r="C41" s="640"/>
      <c r="D41" s="640"/>
      <c r="E41" s="640"/>
      <c r="F41" s="640"/>
      <c r="G41" s="640"/>
      <c r="H41" s="640"/>
      <c r="I41" s="640"/>
      <c r="J41" s="640"/>
      <c r="K41" s="641"/>
    </row>
    <row r="42" spans="1:11" ht="18.75" customHeight="1" x14ac:dyDescent="0.15">
      <c r="A42" s="642"/>
      <c r="B42" s="643"/>
      <c r="C42" s="643"/>
      <c r="D42" s="643"/>
      <c r="E42" s="643"/>
      <c r="F42" s="643"/>
      <c r="G42" s="643"/>
      <c r="H42" s="643"/>
      <c r="I42" s="643"/>
      <c r="J42" s="643"/>
      <c r="K42" s="644"/>
    </row>
    <row r="45" spans="1:11" x14ac:dyDescent="0.15">
      <c r="A45" s="167" t="s">
        <v>355</v>
      </c>
    </row>
    <row r="46" spans="1:11" ht="3.75" customHeight="1" x14ac:dyDescent="0.15"/>
    <row r="47" spans="1:11" ht="18.75" customHeight="1" x14ac:dyDescent="0.15">
      <c r="A47" s="632" t="s">
        <v>356</v>
      </c>
      <c r="B47" s="633"/>
      <c r="C47" s="589"/>
      <c r="D47" s="590"/>
      <c r="E47" s="590"/>
      <c r="F47" s="590"/>
      <c r="G47" s="590"/>
      <c r="H47" s="591"/>
      <c r="I47" s="196"/>
      <c r="J47" s="196"/>
      <c r="K47" s="196"/>
    </row>
    <row r="48" spans="1:11" ht="18.75" customHeight="1" x14ac:dyDescent="0.15">
      <c r="A48" s="660" t="s">
        <v>361</v>
      </c>
      <c r="B48" s="661"/>
      <c r="C48" s="661"/>
      <c r="D48" s="661"/>
      <c r="E48" s="662"/>
      <c r="F48" s="589"/>
      <c r="G48" s="590"/>
      <c r="H48" s="591"/>
    </row>
    <row r="49" spans="1:11" ht="18.75" customHeight="1" x14ac:dyDescent="0.15">
      <c r="A49" s="663" t="s">
        <v>357</v>
      </c>
      <c r="B49" s="664"/>
      <c r="C49" s="591"/>
      <c r="D49" s="629"/>
      <c r="E49" s="629"/>
      <c r="F49" s="669"/>
      <c r="G49" s="669"/>
      <c r="H49" s="669"/>
    </row>
    <row r="50" spans="1:11" ht="7.5" customHeight="1" x14ac:dyDescent="0.15"/>
    <row r="51" spans="1:11" x14ac:dyDescent="0.15">
      <c r="A51" s="167" t="s">
        <v>358</v>
      </c>
    </row>
    <row r="52" spans="1:11" ht="18.75" customHeight="1" x14ac:dyDescent="0.15">
      <c r="A52" s="636"/>
      <c r="B52" s="637"/>
      <c r="C52" s="637"/>
      <c r="D52" s="637"/>
      <c r="E52" s="637"/>
      <c r="F52" s="637"/>
      <c r="G52" s="637"/>
      <c r="H52" s="637"/>
      <c r="I52" s="637"/>
      <c r="J52" s="637"/>
      <c r="K52" s="638"/>
    </row>
    <row r="53" spans="1:11" ht="18.75" customHeight="1" x14ac:dyDescent="0.15">
      <c r="A53" s="639"/>
      <c r="B53" s="640"/>
      <c r="C53" s="640"/>
      <c r="D53" s="640"/>
      <c r="E53" s="640"/>
      <c r="F53" s="640"/>
      <c r="G53" s="640"/>
      <c r="H53" s="640"/>
      <c r="I53" s="640"/>
      <c r="J53" s="640"/>
      <c r="K53" s="641"/>
    </row>
    <row r="54" spans="1:11" ht="18.75" customHeight="1" x14ac:dyDescent="0.15">
      <c r="A54" s="639"/>
      <c r="B54" s="640"/>
      <c r="C54" s="640"/>
      <c r="D54" s="640"/>
      <c r="E54" s="640"/>
      <c r="F54" s="640"/>
      <c r="G54" s="640"/>
      <c r="H54" s="640"/>
      <c r="I54" s="640"/>
      <c r="J54" s="640"/>
      <c r="K54" s="641"/>
    </row>
    <row r="55" spans="1:11" ht="18.75" customHeight="1" x14ac:dyDescent="0.15">
      <c r="A55" s="642"/>
      <c r="B55" s="643"/>
      <c r="C55" s="643"/>
      <c r="D55" s="643"/>
      <c r="E55" s="643"/>
      <c r="F55" s="643"/>
      <c r="G55" s="643"/>
      <c r="H55" s="643"/>
      <c r="I55" s="643"/>
      <c r="J55" s="643"/>
      <c r="K55" s="644"/>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RowHeight="12" x14ac:dyDescent="0.15"/>
  <cols>
    <col min="1" max="1" width="11.25" style="167" customWidth="1"/>
    <col min="2" max="18" width="10" style="167" customWidth="1"/>
    <col min="19" max="16384" width="9" style="167"/>
  </cols>
  <sheetData>
    <row r="1" spans="1:11" x14ac:dyDescent="0.15">
      <c r="A1" s="167" t="s">
        <v>380</v>
      </c>
    </row>
    <row r="2" spans="1:11" ht="18" customHeight="1" x14ac:dyDescent="0.15">
      <c r="A2" s="655" t="s">
        <v>285</v>
      </c>
      <c r="B2" s="655"/>
      <c r="C2" s="655"/>
      <c r="D2" s="655"/>
      <c r="E2" s="655"/>
      <c r="F2" s="655"/>
      <c r="G2" s="655"/>
      <c r="H2" s="655"/>
      <c r="I2" s="655"/>
      <c r="J2" s="655"/>
      <c r="K2" s="655"/>
    </row>
    <row r="5" spans="1:11" ht="18.75" customHeight="1" x14ac:dyDescent="0.15">
      <c r="A5" s="187" t="s">
        <v>86</v>
      </c>
      <c r="B5" s="652" t="s">
        <v>364</v>
      </c>
      <c r="C5" s="652"/>
      <c r="D5" s="652"/>
      <c r="E5" s="652"/>
      <c r="F5" s="652"/>
    </row>
    <row r="6" spans="1:11" ht="12" customHeight="1" x14ac:dyDescent="0.15">
      <c r="A6" s="194"/>
      <c r="B6" s="177"/>
      <c r="C6" s="177"/>
      <c r="D6" s="177"/>
      <c r="E6" s="177"/>
      <c r="F6" s="177"/>
    </row>
    <row r="8" spans="1:11" x14ac:dyDescent="0.15">
      <c r="A8" s="652" t="s">
        <v>365</v>
      </c>
      <c r="B8" s="652"/>
      <c r="C8" s="652"/>
      <c r="D8" s="652" t="s">
        <v>366</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187" t="s">
        <v>302</v>
      </c>
      <c r="B16" s="629"/>
      <c r="C16" s="629"/>
      <c r="D16" s="629"/>
      <c r="E16" s="629"/>
      <c r="F16" s="629"/>
      <c r="G16" s="589"/>
      <c r="H16" s="590"/>
      <c r="I16" s="590"/>
      <c r="J16" s="590"/>
      <c r="K16" s="591"/>
    </row>
    <row r="17" spans="1:11" x14ac:dyDescent="0.15">
      <c r="A17" s="623" t="s">
        <v>292</v>
      </c>
      <c r="B17" s="646" t="s">
        <v>290</v>
      </c>
      <c r="C17" s="646"/>
      <c r="D17" s="646"/>
      <c r="E17" s="646"/>
      <c r="F17" s="646"/>
      <c r="G17" s="646" t="s">
        <v>291</v>
      </c>
      <c r="H17" s="646"/>
      <c r="I17" s="646"/>
      <c r="J17" s="646"/>
      <c r="K17" s="646"/>
    </row>
    <row r="18" spans="1:11" ht="18.75" customHeight="1" x14ac:dyDescent="0.15">
      <c r="A18" s="647"/>
      <c r="B18" s="629"/>
      <c r="C18" s="629"/>
      <c r="D18" s="629"/>
      <c r="E18" s="629"/>
      <c r="F18" s="629"/>
      <c r="G18" s="629"/>
      <c r="H18" s="629"/>
      <c r="I18" s="629"/>
      <c r="J18" s="629"/>
      <c r="K18" s="629"/>
    </row>
    <row r="21" spans="1:11" x14ac:dyDescent="0.15">
      <c r="A21" s="167" t="s">
        <v>316</v>
      </c>
    </row>
    <row r="22" spans="1:11" ht="3.75" customHeight="1" x14ac:dyDescent="0.15"/>
    <row r="23" spans="1:11" x14ac:dyDescent="0.15">
      <c r="A23" s="634" t="s">
        <v>63</v>
      </c>
      <c r="B23" s="649" t="s">
        <v>367</v>
      </c>
      <c r="C23" s="650"/>
      <c r="D23" s="650"/>
      <c r="E23" s="650"/>
      <c r="F23" s="650"/>
      <c r="G23" s="650"/>
      <c r="H23" s="650"/>
      <c r="I23" s="651"/>
      <c r="J23" s="648" t="s">
        <v>368</v>
      </c>
      <c r="K23" s="634" t="s">
        <v>282</v>
      </c>
    </row>
    <row r="24" spans="1:11" x14ac:dyDescent="0.15">
      <c r="A24" s="635"/>
      <c r="B24" s="190" t="s">
        <v>369</v>
      </c>
      <c r="C24" s="190" t="s">
        <v>274</v>
      </c>
      <c r="D24" s="190" t="s">
        <v>370</v>
      </c>
      <c r="E24" s="190" t="s">
        <v>371</v>
      </c>
      <c r="F24" s="190" t="s">
        <v>372</v>
      </c>
      <c r="G24" s="190" t="s">
        <v>374</v>
      </c>
      <c r="H24" s="172" t="s">
        <v>373</v>
      </c>
      <c r="I24" s="207" t="s">
        <v>276</v>
      </c>
      <c r="J24" s="635"/>
      <c r="K24" s="635"/>
    </row>
    <row r="25" spans="1:11" ht="15" customHeight="1" x14ac:dyDescent="0.15">
      <c r="A25" s="646" t="s">
        <v>660</v>
      </c>
      <c r="B25" s="459"/>
      <c r="C25" s="459"/>
      <c r="D25" s="459"/>
      <c r="E25" s="459"/>
      <c r="F25" s="459"/>
      <c r="G25" s="459"/>
      <c r="H25" s="459"/>
      <c r="I25" s="459"/>
      <c r="J25" s="459"/>
      <c r="K25" s="179" t="str">
        <f t="shared" ref="K25:K26" si="0">IF(SUM(B25:J25)=0,"",SUM(B25:J25))</f>
        <v/>
      </c>
    </row>
    <row r="26" spans="1:11" ht="15" customHeight="1" x14ac:dyDescent="0.15">
      <c r="A26" s="646"/>
      <c r="B26" s="360"/>
      <c r="C26" s="360"/>
      <c r="D26" s="360"/>
      <c r="E26" s="360"/>
      <c r="F26" s="360"/>
      <c r="G26" s="360"/>
      <c r="H26" s="360"/>
      <c r="I26" s="360"/>
      <c r="J26" s="360"/>
      <c r="K26" s="180" t="str">
        <f t="shared" si="0"/>
        <v/>
      </c>
    </row>
    <row r="27" spans="1:11" ht="12" customHeight="1" x14ac:dyDescent="0.15">
      <c r="A27" s="194"/>
      <c r="B27" s="183"/>
      <c r="C27" s="183"/>
      <c r="D27" s="183"/>
      <c r="E27" s="183"/>
      <c r="F27" s="183"/>
      <c r="G27" s="183"/>
      <c r="H27" s="183"/>
      <c r="I27" s="183"/>
      <c r="J27" s="183"/>
      <c r="K27" s="183"/>
    </row>
    <row r="29" spans="1:11" x14ac:dyDescent="0.15">
      <c r="A29" s="167" t="s">
        <v>317</v>
      </c>
    </row>
    <row r="30" spans="1:11" ht="3.75" customHeight="1" x14ac:dyDescent="0.15"/>
    <row r="31" spans="1:11" ht="18.75" customHeight="1" x14ac:dyDescent="0.15">
      <c r="A31" s="636"/>
      <c r="B31" s="637"/>
      <c r="C31" s="637"/>
      <c r="D31" s="637"/>
      <c r="E31" s="637"/>
      <c r="F31" s="637"/>
      <c r="G31" s="637"/>
      <c r="H31" s="637"/>
      <c r="I31" s="637"/>
      <c r="J31" s="637"/>
      <c r="K31" s="638"/>
    </row>
    <row r="32" spans="1:11" ht="18.75" customHeight="1" x14ac:dyDescent="0.15">
      <c r="A32" s="639"/>
      <c r="B32" s="640"/>
      <c r="C32" s="640"/>
      <c r="D32" s="640"/>
      <c r="E32" s="640"/>
      <c r="F32" s="640"/>
      <c r="G32" s="640"/>
      <c r="H32" s="640"/>
      <c r="I32" s="640"/>
      <c r="J32" s="640"/>
      <c r="K32" s="641"/>
    </row>
    <row r="33" spans="1:11" ht="18.75" customHeight="1" x14ac:dyDescent="0.15">
      <c r="A33" s="642"/>
      <c r="B33" s="643"/>
      <c r="C33" s="643"/>
      <c r="D33" s="643"/>
      <c r="E33" s="643"/>
      <c r="F33" s="643"/>
      <c r="G33" s="643"/>
      <c r="H33" s="643"/>
      <c r="I33" s="643"/>
      <c r="J33" s="643"/>
      <c r="K33" s="644"/>
    </row>
    <row r="36" spans="1:11" x14ac:dyDescent="0.15">
      <c r="A36" s="167" t="s">
        <v>329</v>
      </c>
    </row>
    <row r="37" spans="1:11" ht="3.75" customHeight="1" x14ac:dyDescent="0.15"/>
    <row r="38" spans="1:11" ht="18.75" customHeight="1" x14ac:dyDescent="0.15">
      <c r="A38" s="632" t="s">
        <v>313</v>
      </c>
      <c r="B38" s="633"/>
      <c r="C38" s="626"/>
      <c r="D38" s="627"/>
      <c r="E38" s="627"/>
      <c r="F38" s="627"/>
      <c r="G38" s="627"/>
      <c r="H38" s="628"/>
      <c r="I38" s="175"/>
      <c r="J38" s="175"/>
      <c r="K38" s="175"/>
    </row>
    <row r="39" spans="1:11" ht="18.75" customHeight="1" x14ac:dyDescent="0.15">
      <c r="A39" s="610" t="s">
        <v>346</v>
      </c>
      <c r="B39" s="611"/>
      <c r="C39" s="607"/>
      <c r="D39" s="608"/>
      <c r="E39" s="608"/>
      <c r="F39" s="608"/>
      <c r="G39" s="608"/>
      <c r="H39" s="609"/>
      <c r="I39" s="196"/>
      <c r="J39" s="196"/>
      <c r="K39" s="196"/>
    </row>
    <row r="40" spans="1:11" ht="18.75" customHeight="1" x14ac:dyDescent="0.15">
      <c r="A40" s="202"/>
      <c r="B40" s="604" t="s">
        <v>330</v>
      </c>
      <c r="C40" s="605"/>
      <c r="D40" s="606" t="s">
        <v>344</v>
      </c>
      <c r="E40" s="606"/>
      <c r="F40" s="606"/>
      <c r="G40" s="589"/>
      <c r="H40" s="591"/>
      <c r="I40" s="196"/>
      <c r="J40" s="196"/>
      <c r="K40" s="196"/>
    </row>
    <row r="41" spans="1:11" ht="18.75" customHeight="1" x14ac:dyDescent="0.15">
      <c r="A41" s="195"/>
      <c r="B41" s="595"/>
      <c r="C41" s="596"/>
      <c r="D41" s="606" t="s">
        <v>348</v>
      </c>
      <c r="E41" s="606"/>
      <c r="F41" s="606"/>
      <c r="G41" s="601"/>
      <c r="H41" s="602"/>
      <c r="I41" s="196"/>
      <c r="J41" s="196"/>
      <c r="K41" s="196"/>
    </row>
    <row r="42" spans="1:11" ht="18.75" customHeight="1" x14ac:dyDescent="0.15">
      <c r="A42" s="195"/>
      <c r="B42" s="604" t="s">
        <v>331</v>
      </c>
      <c r="C42" s="605"/>
      <c r="D42" s="603" t="s">
        <v>347</v>
      </c>
      <c r="E42" s="603"/>
      <c r="F42" s="603"/>
      <c r="G42" s="601"/>
      <c r="H42" s="602"/>
      <c r="I42" s="200"/>
      <c r="J42" s="201"/>
      <c r="K42" s="201"/>
    </row>
    <row r="43" spans="1:11" ht="18.75" customHeight="1" x14ac:dyDescent="0.15">
      <c r="A43" s="195"/>
      <c r="B43" s="597" t="s">
        <v>377</v>
      </c>
      <c r="C43" s="598"/>
      <c r="D43" s="603" t="s">
        <v>332</v>
      </c>
      <c r="E43" s="603"/>
      <c r="F43" s="603"/>
      <c r="G43" s="187" t="s">
        <v>340</v>
      </c>
      <c r="H43" s="593"/>
      <c r="I43" s="599"/>
      <c r="J43" s="599"/>
      <c r="K43" s="600"/>
    </row>
    <row r="44" spans="1:11" ht="18.75" customHeight="1" x14ac:dyDescent="0.15">
      <c r="A44" s="195"/>
      <c r="B44" s="597"/>
      <c r="C44" s="598"/>
      <c r="D44" s="202"/>
      <c r="E44" s="189" t="s">
        <v>338</v>
      </c>
      <c r="F44" s="592"/>
      <c r="G44" s="592"/>
      <c r="H44" s="187" t="s">
        <v>345</v>
      </c>
      <c r="I44" s="592"/>
      <c r="J44" s="592"/>
      <c r="K44" s="592"/>
    </row>
    <row r="45" spans="1:11" ht="18.75" customHeight="1" x14ac:dyDescent="0.15">
      <c r="A45" s="195"/>
      <c r="B45" s="195"/>
      <c r="C45" s="196"/>
      <c r="D45" s="195"/>
      <c r="E45" s="189" t="s">
        <v>288</v>
      </c>
      <c r="F45" s="361"/>
      <c r="G45" s="171" t="s">
        <v>343</v>
      </c>
      <c r="H45" s="187" t="s">
        <v>341</v>
      </c>
      <c r="I45" s="593"/>
      <c r="J45" s="594"/>
      <c r="K45" s="171" t="s">
        <v>342</v>
      </c>
    </row>
    <row r="46" spans="1:11" ht="18.75" customHeight="1" x14ac:dyDescent="0.15">
      <c r="A46" s="195"/>
      <c r="B46" s="195"/>
      <c r="C46" s="196"/>
      <c r="D46" s="195"/>
      <c r="E46" s="606" t="s">
        <v>375</v>
      </c>
      <c r="F46" s="606"/>
      <c r="G46" s="606"/>
      <c r="H46" s="606"/>
      <c r="I46" s="622"/>
      <c r="J46" s="622"/>
      <c r="K46" s="622"/>
    </row>
    <row r="47" spans="1:11" ht="18.75" customHeight="1" x14ac:dyDescent="0.15">
      <c r="A47" s="195"/>
      <c r="B47" s="195"/>
      <c r="C47" s="196"/>
      <c r="D47" s="195"/>
      <c r="E47" s="612" t="s">
        <v>376</v>
      </c>
      <c r="F47" s="613"/>
      <c r="G47" s="612" t="s">
        <v>335</v>
      </c>
      <c r="H47" s="614"/>
      <c r="I47" s="617"/>
      <c r="J47" s="618"/>
      <c r="K47" s="619"/>
    </row>
    <row r="48" spans="1:11" ht="18.75" customHeight="1" x14ac:dyDescent="0.15">
      <c r="A48" s="450"/>
      <c r="B48" s="450"/>
      <c r="C48" s="451"/>
      <c r="D48" s="450"/>
      <c r="E48" s="452"/>
      <c r="F48" s="198"/>
      <c r="G48" s="267"/>
      <c r="H48" s="623" t="s">
        <v>749</v>
      </c>
      <c r="I48" s="453"/>
      <c r="J48" s="456" t="s">
        <v>747</v>
      </c>
      <c r="K48" s="454" t="s">
        <v>748</v>
      </c>
    </row>
    <row r="49" spans="1:11" ht="18.75" customHeight="1" x14ac:dyDescent="0.15">
      <c r="A49" s="450"/>
      <c r="B49" s="450"/>
      <c r="C49" s="451"/>
      <c r="D49" s="450"/>
      <c r="E49" s="452"/>
      <c r="F49" s="198"/>
      <c r="G49" s="452"/>
      <c r="H49" s="624"/>
      <c r="I49" s="454" t="s">
        <v>746</v>
      </c>
      <c r="J49" s="457"/>
      <c r="K49" s="458"/>
    </row>
    <row r="50" spans="1:11" ht="18.75" customHeight="1" x14ac:dyDescent="0.15">
      <c r="A50" s="450"/>
      <c r="B50" s="450"/>
      <c r="C50" s="451"/>
      <c r="D50" s="450"/>
      <c r="E50" s="452"/>
      <c r="F50" s="198"/>
      <c r="G50" s="452"/>
      <c r="H50" s="624"/>
      <c r="I50" s="455" t="s">
        <v>744</v>
      </c>
      <c r="J50" s="458"/>
      <c r="K50" s="458"/>
    </row>
    <row r="51" spans="1:11" ht="18.75" customHeight="1" x14ac:dyDescent="0.15">
      <c r="A51" s="450"/>
      <c r="B51" s="450"/>
      <c r="C51" s="451"/>
      <c r="D51" s="450"/>
      <c r="E51" s="452"/>
      <c r="F51" s="198"/>
      <c r="G51" s="446"/>
      <c r="H51" s="625"/>
      <c r="I51" s="455" t="s">
        <v>745</v>
      </c>
      <c r="J51" s="458"/>
      <c r="K51" s="458"/>
    </row>
    <row r="52" spans="1:11" ht="18.75" customHeight="1" x14ac:dyDescent="0.15">
      <c r="A52" s="200"/>
      <c r="B52" s="200"/>
      <c r="C52" s="201"/>
      <c r="D52" s="200"/>
      <c r="E52" s="197"/>
      <c r="F52" s="203"/>
      <c r="G52" s="615" t="s">
        <v>334</v>
      </c>
      <c r="H52" s="616"/>
      <c r="I52" s="620"/>
      <c r="J52" s="620"/>
      <c r="K52" s="621"/>
    </row>
    <row r="53" spans="1:11" ht="6.75" customHeight="1" x14ac:dyDescent="0.15"/>
    <row r="54" spans="1:11" x14ac:dyDescent="0.15">
      <c r="A54" s="167" t="s">
        <v>378</v>
      </c>
    </row>
    <row r="55" spans="1:11" ht="18.75" customHeight="1" x14ac:dyDescent="0.15">
      <c r="A55" s="636"/>
      <c r="B55" s="637"/>
      <c r="C55" s="637"/>
      <c r="D55" s="637"/>
      <c r="E55" s="637"/>
      <c r="F55" s="637"/>
      <c r="G55" s="637"/>
      <c r="H55" s="637"/>
      <c r="I55" s="637"/>
      <c r="J55" s="637"/>
      <c r="K55" s="638"/>
    </row>
    <row r="56" spans="1:11" ht="18.75" customHeight="1" x14ac:dyDescent="0.15">
      <c r="A56" s="639"/>
      <c r="B56" s="640"/>
      <c r="C56" s="640"/>
      <c r="D56" s="640"/>
      <c r="E56" s="640"/>
      <c r="F56" s="640"/>
      <c r="G56" s="640"/>
      <c r="H56" s="640"/>
      <c r="I56" s="640"/>
      <c r="J56" s="640"/>
      <c r="K56" s="641"/>
    </row>
    <row r="57" spans="1:11" ht="18.75" customHeight="1" x14ac:dyDescent="0.15">
      <c r="A57" s="642"/>
      <c r="B57" s="643"/>
      <c r="C57" s="643"/>
      <c r="D57" s="643"/>
      <c r="E57" s="643"/>
      <c r="F57" s="643"/>
      <c r="G57" s="643"/>
      <c r="H57" s="643"/>
      <c r="I57" s="643"/>
      <c r="J57" s="643"/>
      <c r="K57" s="644"/>
    </row>
    <row r="59" spans="1:11" x14ac:dyDescent="0.15">
      <c r="A59" s="167" t="s">
        <v>379</v>
      </c>
    </row>
    <row r="60" spans="1:11" ht="18.75" customHeight="1" x14ac:dyDescent="0.15">
      <c r="A60" s="636"/>
      <c r="B60" s="637"/>
      <c r="C60" s="637"/>
      <c r="D60" s="637"/>
      <c r="E60" s="637"/>
      <c r="F60" s="637"/>
      <c r="G60" s="637"/>
      <c r="H60" s="637"/>
      <c r="I60" s="637"/>
      <c r="J60" s="637"/>
      <c r="K60" s="638"/>
    </row>
    <row r="61" spans="1:11" ht="18.75" customHeight="1" x14ac:dyDescent="0.15">
      <c r="A61" s="639"/>
      <c r="B61" s="640"/>
      <c r="C61" s="640"/>
      <c r="D61" s="640"/>
      <c r="E61" s="640"/>
      <c r="F61" s="640"/>
      <c r="G61" s="640"/>
      <c r="H61" s="640"/>
      <c r="I61" s="640"/>
      <c r="J61" s="640"/>
      <c r="K61" s="641"/>
    </row>
    <row r="62" spans="1:11" ht="18.75" customHeight="1" x14ac:dyDescent="0.15">
      <c r="A62" s="642"/>
      <c r="B62" s="643"/>
      <c r="C62" s="643"/>
      <c r="D62" s="643"/>
      <c r="E62" s="643"/>
      <c r="F62" s="643"/>
      <c r="G62" s="643"/>
      <c r="H62" s="643"/>
      <c r="I62" s="643"/>
      <c r="J62" s="643"/>
      <c r="K62" s="644"/>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RowHeight="12" x14ac:dyDescent="0.15"/>
  <cols>
    <col min="1" max="1" width="11.25" style="167" customWidth="1"/>
    <col min="2" max="18" width="10" style="167" customWidth="1"/>
    <col min="19" max="16384" width="9" style="167"/>
  </cols>
  <sheetData>
    <row r="1" spans="1:11" x14ac:dyDescent="0.15">
      <c r="A1" s="167" t="s">
        <v>381</v>
      </c>
    </row>
    <row r="2" spans="1:11" ht="18" customHeight="1" x14ac:dyDescent="0.15">
      <c r="A2" s="655" t="s">
        <v>285</v>
      </c>
      <c r="B2" s="655"/>
      <c r="C2" s="655"/>
      <c r="D2" s="655"/>
      <c r="E2" s="655"/>
      <c r="F2" s="655"/>
      <c r="G2" s="655"/>
      <c r="H2" s="655"/>
      <c r="I2" s="655"/>
      <c r="J2" s="655"/>
      <c r="K2" s="655"/>
    </row>
    <row r="5" spans="1:11" ht="18.75" customHeight="1" x14ac:dyDescent="0.15">
      <c r="A5" s="187" t="s">
        <v>86</v>
      </c>
      <c r="B5" s="652" t="s">
        <v>382</v>
      </c>
      <c r="C5" s="652"/>
      <c r="D5" s="652"/>
      <c r="E5" s="652"/>
      <c r="F5" s="652"/>
    </row>
    <row r="6" spans="1:11" ht="12" customHeight="1" x14ac:dyDescent="0.15">
      <c r="A6" s="194"/>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187" t="s">
        <v>302</v>
      </c>
      <c r="B16" s="629"/>
      <c r="C16" s="629"/>
      <c r="D16" s="629"/>
      <c r="E16" s="629"/>
      <c r="F16" s="629"/>
      <c r="G16" s="589"/>
      <c r="H16" s="590"/>
      <c r="I16" s="590"/>
      <c r="J16" s="590"/>
      <c r="K16" s="591"/>
    </row>
    <row r="17" spans="1:11" ht="18.75" customHeight="1" x14ac:dyDescent="0.15">
      <c r="A17" s="347" t="s">
        <v>383</v>
      </c>
      <c r="B17" s="341" t="s">
        <v>646</v>
      </c>
      <c r="C17" s="384"/>
      <c r="D17" s="342" t="s">
        <v>647</v>
      </c>
      <c r="E17" s="385"/>
      <c r="F17" s="344" t="s">
        <v>648</v>
      </c>
      <c r="G17" s="385"/>
      <c r="H17" s="343" t="s">
        <v>649</v>
      </c>
      <c r="I17" s="385"/>
      <c r="J17" s="343" t="s">
        <v>650</v>
      </c>
      <c r="K17" s="345">
        <f>C17+E17+G17+I17</f>
        <v>0</v>
      </c>
    </row>
    <row r="18" spans="1:11" x14ac:dyDescent="0.15">
      <c r="A18" s="623" t="s">
        <v>292</v>
      </c>
      <c r="B18" s="646" t="s">
        <v>384</v>
      </c>
      <c r="C18" s="646"/>
      <c r="D18" s="646"/>
      <c r="E18" s="646"/>
      <c r="F18" s="646"/>
      <c r="G18" s="646" t="s">
        <v>385</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187" t="s">
        <v>294</v>
      </c>
      <c r="C20" s="652" t="s">
        <v>295</v>
      </c>
      <c r="D20" s="652"/>
      <c r="E20" s="652"/>
      <c r="F20" s="652"/>
      <c r="G20" s="652"/>
      <c r="H20" s="652"/>
      <c r="I20" s="652"/>
      <c r="J20" s="652"/>
      <c r="K20" s="652"/>
    </row>
    <row r="21" spans="1:11" x14ac:dyDescent="0.15">
      <c r="A21" s="645"/>
      <c r="B21" s="629"/>
      <c r="C21" s="187" t="s">
        <v>296</v>
      </c>
      <c r="D21" s="187" t="s">
        <v>297</v>
      </c>
      <c r="E21" s="187" t="s">
        <v>298</v>
      </c>
      <c r="F21" s="653" t="s">
        <v>291</v>
      </c>
      <c r="G21" s="654"/>
      <c r="H21" s="646" t="s">
        <v>299</v>
      </c>
      <c r="I21" s="646"/>
      <c r="J21" s="646"/>
      <c r="K21" s="646"/>
    </row>
    <row r="22" spans="1:11" ht="18.75" customHeight="1" x14ac:dyDescent="0.15">
      <c r="A22" s="645"/>
      <c r="B22" s="629"/>
      <c r="C22" s="354"/>
      <c r="D22" s="355"/>
      <c r="E22" s="356"/>
      <c r="F22" s="592"/>
      <c r="G22" s="592"/>
      <c r="H22" s="173" t="s">
        <v>300</v>
      </c>
      <c r="I22" s="357"/>
      <c r="J22" s="173" t="s">
        <v>301</v>
      </c>
      <c r="K22" s="358"/>
    </row>
    <row r="23" spans="1:11" ht="18.75" customHeight="1" x14ac:dyDescent="0.15">
      <c r="A23" s="645"/>
      <c r="B23" s="629"/>
      <c r="C23" s="354"/>
      <c r="D23" s="355"/>
      <c r="E23" s="356"/>
      <c r="F23" s="592"/>
      <c r="G23" s="592"/>
      <c r="H23" s="173" t="s">
        <v>300</v>
      </c>
      <c r="I23" s="357"/>
      <c r="J23" s="173" t="s">
        <v>301</v>
      </c>
      <c r="K23" s="358"/>
    </row>
    <row r="24" spans="1:11" ht="7.5" customHeight="1" x14ac:dyDescent="0.15"/>
    <row r="25" spans="1:11" ht="7.5" customHeight="1" x14ac:dyDescent="0.15"/>
    <row r="26" spans="1:11" x14ac:dyDescent="0.15">
      <c r="A26" s="167" t="s">
        <v>316</v>
      </c>
    </row>
    <row r="27" spans="1:11" ht="3.75" customHeight="1" x14ac:dyDescent="0.15"/>
    <row r="28" spans="1:11" x14ac:dyDescent="0.15">
      <c r="A28" s="634" t="s">
        <v>63</v>
      </c>
      <c r="B28" s="632" t="s">
        <v>504</v>
      </c>
      <c r="C28" s="633"/>
      <c r="D28" s="632" t="s">
        <v>505</v>
      </c>
      <c r="E28" s="672"/>
      <c r="F28" s="633"/>
      <c r="G28" s="632" t="s">
        <v>506</v>
      </c>
      <c r="H28" s="672"/>
      <c r="I28" s="672"/>
      <c r="J28" s="672"/>
      <c r="K28" s="633"/>
    </row>
    <row r="29" spans="1:11" x14ac:dyDescent="0.15">
      <c r="A29" s="635"/>
      <c r="B29" s="190" t="s">
        <v>386</v>
      </c>
      <c r="C29" s="190" t="s">
        <v>387</v>
      </c>
      <c r="D29" s="190" t="s">
        <v>391</v>
      </c>
      <c r="E29" s="190" t="s">
        <v>637</v>
      </c>
      <c r="F29" s="190" t="s">
        <v>388</v>
      </c>
      <c r="G29" s="231" t="s">
        <v>392</v>
      </c>
      <c r="H29" s="229" t="s">
        <v>393</v>
      </c>
      <c r="I29" s="230" t="s">
        <v>394</v>
      </c>
      <c r="J29" s="191" t="s">
        <v>395</v>
      </c>
      <c r="K29" s="191" t="s">
        <v>279</v>
      </c>
    </row>
    <row r="30" spans="1:11" ht="18.75" customHeight="1" x14ac:dyDescent="0.15">
      <c r="A30" s="187" t="s">
        <v>659</v>
      </c>
      <c r="B30" s="355"/>
      <c r="C30" s="355"/>
      <c r="D30" s="355"/>
      <c r="E30" s="355"/>
      <c r="F30" s="355"/>
      <c r="G30" s="363"/>
      <c r="H30" s="355"/>
      <c r="I30" s="355"/>
      <c r="J30" s="355"/>
      <c r="K30" s="355"/>
    </row>
    <row r="31" spans="1:11" ht="15" customHeight="1" x14ac:dyDescent="0.15">
      <c r="A31" s="646" t="s">
        <v>660</v>
      </c>
      <c r="B31" s="459"/>
      <c r="C31" s="459"/>
      <c r="D31" s="459"/>
      <c r="E31" s="459"/>
      <c r="F31" s="459"/>
      <c r="G31" s="459"/>
      <c r="H31" s="459"/>
      <c r="I31" s="459"/>
      <c r="J31" s="459"/>
      <c r="K31" s="459"/>
    </row>
    <row r="32" spans="1:11" ht="15" customHeight="1" x14ac:dyDescent="0.15">
      <c r="A32" s="646"/>
      <c r="B32" s="360"/>
      <c r="C32" s="360"/>
      <c r="D32" s="360"/>
      <c r="E32" s="364"/>
      <c r="F32" s="364"/>
      <c r="G32" s="364"/>
      <c r="H32" s="364"/>
      <c r="I32" s="364"/>
      <c r="J32" s="364"/>
      <c r="K32" s="364"/>
    </row>
    <row r="33" spans="1:13" x14ac:dyDescent="0.15">
      <c r="A33" s="634" t="s">
        <v>63</v>
      </c>
      <c r="B33" s="634" t="s">
        <v>389</v>
      </c>
      <c r="C33" s="634" t="s">
        <v>396</v>
      </c>
      <c r="D33" s="634" t="s">
        <v>279</v>
      </c>
      <c r="E33" s="634" t="s">
        <v>282</v>
      </c>
      <c r="F33" s="678" t="s">
        <v>397</v>
      </c>
      <c r="G33" s="678"/>
      <c r="H33" s="678"/>
      <c r="I33" s="678"/>
      <c r="J33" s="678"/>
      <c r="K33" s="678"/>
    </row>
    <row r="34" spans="1:13" x14ac:dyDescent="0.15">
      <c r="A34" s="635"/>
      <c r="B34" s="635"/>
      <c r="C34" s="635"/>
      <c r="D34" s="635"/>
      <c r="E34" s="635"/>
      <c r="F34" s="678" t="s">
        <v>390</v>
      </c>
      <c r="G34" s="678"/>
      <c r="H34" s="678"/>
      <c r="I34" s="678" t="s">
        <v>279</v>
      </c>
      <c r="J34" s="678"/>
      <c r="K34" s="678"/>
    </row>
    <row r="35" spans="1:13" ht="18.75" customHeight="1" x14ac:dyDescent="0.15">
      <c r="A35" s="187" t="s">
        <v>659</v>
      </c>
      <c r="B35" s="355"/>
      <c r="C35" s="355"/>
      <c r="D35" s="365"/>
      <c r="E35" s="208" t="str">
        <f>IF(SUM(B30:K30)+SUM(B35:D35)=0,"",SUM(B30:K30)+SUM(B35:D35))</f>
        <v/>
      </c>
      <c r="F35" s="679"/>
      <c r="G35" s="679"/>
      <c r="H35" s="679"/>
      <c r="I35" s="680"/>
      <c r="J35" s="680"/>
      <c r="K35" s="680"/>
    </row>
    <row r="36" spans="1:13" ht="15" customHeight="1" x14ac:dyDescent="0.15">
      <c r="A36" s="646" t="s">
        <v>660</v>
      </c>
      <c r="B36" s="459"/>
      <c r="C36" s="459"/>
      <c r="D36" s="459"/>
      <c r="E36" s="209" t="str">
        <f>IF(SUM(B31:K31)+SUM(B36:D36)=0,"",SUM(B31:K31)+SUM(B36:D36))</f>
        <v/>
      </c>
      <c r="F36" s="679"/>
      <c r="G36" s="679"/>
      <c r="H36" s="679"/>
      <c r="I36" s="680"/>
      <c r="J36" s="680"/>
      <c r="K36" s="680"/>
    </row>
    <row r="37" spans="1:13" ht="15" customHeight="1" x14ac:dyDescent="0.15">
      <c r="A37" s="646"/>
      <c r="B37" s="360"/>
      <c r="C37" s="360"/>
      <c r="D37" s="366"/>
      <c r="E37" s="210" t="str">
        <f>IF(SUM(B32:K32)+SUM(B37:D37)=0,"",SUM(B32:K32)+SUM(B37:D37))</f>
        <v/>
      </c>
      <c r="F37" s="679"/>
      <c r="G37" s="679"/>
      <c r="H37" s="679"/>
      <c r="I37" s="680"/>
      <c r="J37" s="680"/>
      <c r="K37" s="680"/>
    </row>
    <row r="38" spans="1:13" ht="7.5" customHeight="1" x14ac:dyDescent="0.15">
      <c r="A38" s="194"/>
      <c r="B38" s="183"/>
      <c r="C38" s="183"/>
      <c r="D38" s="183"/>
      <c r="E38" s="183"/>
      <c r="F38" s="183"/>
      <c r="G38" s="183"/>
      <c r="H38" s="183"/>
      <c r="I38" s="183"/>
      <c r="J38" s="183"/>
      <c r="K38" s="183"/>
    </row>
    <row r="39" spans="1:13" ht="7.5" customHeight="1" x14ac:dyDescent="0.15">
      <c r="A39" s="194"/>
      <c r="B39" s="183"/>
      <c r="C39" s="183"/>
      <c r="D39" s="183"/>
      <c r="E39" s="183"/>
      <c r="F39" s="183"/>
      <c r="G39" s="183"/>
      <c r="H39" s="183"/>
      <c r="I39" s="183"/>
      <c r="J39" s="183"/>
      <c r="K39" s="183"/>
    </row>
    <row r="40" spans="1:13" x14ac:dyDescent="0.15">
      <c r="A40" s="167" t="s">
        <v>398</v>
      </c>
    </row>
    <row r="41" spans="1:13" ht="3.75" customHeight="1" x14ac:dyDescent="0.15">
      <c r="J41" s="240"/>
    </row>
    <row r="42" spans="1:13" ht="15" customHeight="1" x14ac:dyDescent="0.15">
      <c r="A42" s="690" t="s">
        <v>399</v>
      </c>
      <c r="B42" s="691"/>
      <c r="C42" s="691"/>
      <c r="D42" s="692"/>
      <c r="E42" s="682" t="s">
        <v>403</v>
      </c>
      <c r="F42" s="683"/>
      <c r="G42" s="683"/>
      <c r="H42" s="684"/>
      <c r="I42" s="673" t="s">
        <v>282</v>
      </c>
      <c r="J42" s="235"/>
      <c r="K42" s="240"/>
    </row>
    <row r="43" spans="1:13" ht="15" customHeight="1" x14ac:dyDescent="0.15">
      <c r="A43" s="693"/>
      <c r="B43" s="694"/>
      <c r="C43" s="694"/>
      <c r="D43" s="695"/>
      <c r="E43" s="676" t="s">
        <v>400</v>
      </c>
      <c r="F43" s="234"/>
      <c r="G43" s="676" t="s">
        <v>401</v>
      </c>
      <c r="H43" s="239"/>
      <c r="I43" s="674"/>
      <c r="J43" s="235"/>
      <c r="K43" s="240"/>
    </row>
    <row r="44" spans="1:13" ht="27" customHeight="1" x14ac:dyDescent="0.15">
      <c r="A44" s="595"/>
      <c r="B44" s="696"/>
      <c r="C44" s="696"/>
      <c r="D44" s="596"/>
      <c r="E44" s="677"/>
      <c r="F44" s="243" t="s">
        <v>404</v>
      </c>
      <c r="G44" s="677"/>
      <c r="H44" s="251" t="s">
        <v>404</v>
      </c>
      <c r="I44" s="675"/>
      <c r="J44" s="235"/>
      <c r="K44" s="240"/>
    </row>
    <row r="45" spans="1:13" ht="15" customHeight="1" x14ac:dyDescent="0.15">
      <c r="A45" s="685"/>
      <c r="B45" s="685"/>
      <c r="C45" s="685"/>
      <c r="D45" s="685"/>
      <c r="E45" s="367"/>
      <c r="F45" s="337" t="str">
        <f>L45</f>
        <v/>
      </c>
      <c r="G45" s="520"/>
      <c r="H45" s="338" t="str">
        <f>M45</f>
        <v/>
      </c>
      <c r="I45" s="250" t="str">
        <f>IF(E45+G45=0,"",F45+H45)</f>
        <v/>
      </c>
      <c r="J45" s="240"/>
      <c r="K45" s="240"/>
      <c r="L45" s="167" t="str">
        <f>IF(E45="","",ROUND(E45/12,2))</f>
        <v/>
      </c>
      <c r="M45" s="167" t="str">
        <f>IF(G45="","",ROUND(G45/12,2))</f>
        <v/>
      </c>
    </row>
    <row r="46" spans="1:13" ht="15" customHeight="1" x14ac:dyDescent="0.15">
      <c r="A46" s="685"/>
      <c r="B46" s="685"/>
      <c r="C46" s="685"/>
      <c r="D46" s="685"/>
      <c r="E46" s="367"/>
      <c r="F46" s="337" t="str">
        <f t="shared" ref="F46:F56" si="0">L46</f>
        <v/>
      </c>
      <c r="G46" s="520"/>
      <c r="H46" s="338"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x14ac:dyDescent="0.15">
      <c r="A47" s="685"/>
      <c r="B47" s="685"/>
      <c r="C47" s="685"/>
      <c r="D47" s="685"/>
      <c r="E47" s="367"/>
      <c r="F47" s="337" t="str">
        <f t="shared" si="0"/>
        <v/>
      </c>
      <c r="G47" s="520"/>
      <c r="H47" s="338" t="str">
        <f t="shared" si="1"/>
        <v/>
      </c>
      <c r="I47" s="250" t="str">
        <f t="shared" si="2"/>
        <v/>
      </c>
      <c r="J47" s="240"/>
      <c r="K47" s="240"/>
      <c r="L47" s="167" t="str">
        <f t="shared" si="3"/>
        <v/>
      </c>
      <c r="M47" s="167" t="str">
        <f t="shared" si="4"/>
        <v/>
      </c>
    </row>
    <row r="48" spans="1:13" ht="15" customHeight="1" x14ac:dyDescent="0.15">
      <c r="A48" s="685"/>
      <c r="B48" s="685"/>
      <c r="C48" s="685"/>
      <c r="D48" s="685"/>
      <c r="E48" s="367"/>
      <c r="F48" s="337" t="str">
        <f t="shared" si="0"/>
        <v/>
      </c>
      <c r="G48" s="520"/>
      <c r="H48" s="338" t="str">
        <f t="shared" si="1"/>
        <v/>
      </c>
      <c r="I48" s="250" t="str">
        <f t="shared" si="2"/>
        <v/>
      </c>
      <c r="J48" s="240"/>
      <c r="K48" s="240"/>
      <c r="L48" s="167" t="str">
        <f t="shared" si="3"/>
        <v/>
      </c>
      <c r="M48" s="167" t="str">
        <f t="shared" si="4"/>
        <v/>
      </c>
    </row>
    <row r="49" spans="1:13" ht="15" customHeight="1" x14ac:dyDescent="0.15">
      <c r="A49" s="685"/>
      <c r="B49" s="685"/>
      <c r="C49" s="685"/>
      <c r="D49" s="685"/>
      <c r="E49" s="367"/>
      <c r="F49" s="337" t="str">
        <f t="shared" si="0"/>
        <v/>
      </c>
      <c r="G49" s="520"/>
      <c r="H49" s="338" t="str">
        <f t="shared" si="1"/>
        <v/>
      </c>
      <c r="I49" s="250" t="str">
        <f t="shared" si="2"/>
        <v/>
      </c>
      <c r="J49" s="240"/>
      <c r="K49" s="240"/>
      <c r="L49" s="167" t="str">
        <f t="shared" si="3"/>
        <v/>
      </c>
      <c r="M49" s="167" t="str">
        <f t="shared" si="4"/>
        <v/>
      </c>
    </row>
    <row r="50" spans="1:13" ht="15" customHeight="1" x14ac:dyDescent="0.15">
      <c r="A50" s="685"/>
      <c r="B50" s="685"/>
      <c r="C50" s="685"/>
      <c r="D50" s="685"/>
      <c r="E50" s="367"/>
      <c r="F50" s="337" t="str">
        <f t="shared" si="0"/>
        <v/>
      </c>
      <c r="G50" s="520"/>
      <c r="H50" s="338" t="str">
        <f t="shared" si="1"/>
        <v/>
      </c>
      <c r="I50" s="250" t="str">
        <f t="shared" si="2"/>
        <v/>
      </c>
      <c r="J50" s="240"/>
      <c r="K50" s="240"/>
      <c r="L50" s="167" t="str">
        <f t="shared" si="3"/>
        <v/>
      </c>
      <c r="M50" s="167" t="str">
        <f t="shared" si="4"/>
        <v/>
      </c>
    </row>
    <row r="51" spans="1:13" ht="15" customHeight="1" x14ac:dyDescent="0.15">
      <c r="A51" s="685"/>
      <c r="B51" s="685"/>
      <c r="C51" s="685"/>
      <c r="D51" s="685"/>
      <c r="E51" s="367"/>
      <c r="F51" s="337" t="str">
        <f t="shared" si="0"/>
        <v/>
      </c>
      <c r="G51" s="520"/>
      <c r="H51" s="338" t="str">
        <f t="shared" si="1"/>
        <v/>
      </c>
      <c r="I51" s="250" t="str">
        <f t="shared" si="2"/>
        <v/>
      </c>
      <c r="J51" s="240"/>
      <c r="K51" s="240"/>
      <c r="L51" s="167" t="str">
        <f t="shared" si="3"/>
        <v/>
      </c>
      <c r="M51" s="167" t="str">
        <f t="shared" si="4"/>
        <v/>
      </c>
    </row>
    <row r="52" spans="1:13" ht="15" customHeight="1" x14ac:dyDescent="0.15">
      <c r="A52" s="685"/>
      <c r="B52" s="685"/>
      <c r="C52" s="685"/>
      <c r="D52" s="685"/>
      <c r="E52" s="367"/>
      <c r="F52" s="337" t="str">
        <f t="shared" si="0"/>
        <v/>
      </c>
      <c r="G52" s="520"/>
      <c r="H52" s="338" t="str">
        <f t="shared" si="1"/>
        <v/>
      </c>
      <c r="I52" s="250" t="str">
        <f t="shared" si="2"/>
        <v/>
      </c>
      <c r="J52" s="240"/>
      <c r="K52" s="240"/>
      <c r="L52" s="167" t="str">
        <f t="shared" si="3"/>
        <v/>
      </c>
      <c r="M52" s="167" t="str">
        <f t="shared" si="4"/>
        <v/>
      </c>
    </row>
    <row r="53" spans="1:13" ht="15" customHeight="1" x14ac:dyDescent="0.15">
      <c r="A53" s="685"/>
      <c r="B53" s="685"/>
      <c r="C53" s="685"/>
      <c r="D53" s="685"/>
      <c r="E53" s="367"/>
      <c r="F53" s="337" t="str">
        <f t="shared" si="0"/>
        <v/>
      </c>
      <c r="G53" s="520"/>
      <c r="H53" s="338" t="str">
        <f t="shared" si="1"/>
        <v/>
      </c>
      <c r="I53" s="250" t="str">
        <f t="shared" si="2"/>
        <v/>
      </c>
      <c r="J53" s="240"/>
      <c r="K53" s="240"/>
      <c r="L53" s="167" t="str">
        <f t="shared" si="3"/>
        <v/>
      </c>
      <c r="M53" s="167" t="str">
        <f t="shared" si="4"/>
        <v/>
      </c>
    </row>
    <row r="54" spans="1:13" ht="15" customHeight="1" x14ac:dyDescent="0.15">
      <c r="A54" s="685"/>
      <c r="B54" s="685"/>
      <c r="C54" s="685"/>
      <c r="D54" s="685"/>
      <c r="E54" s="367"/>
      <c r="F54" s="337" t="str">
        <f t="shared" si="0"/>
        <v/>
      </c>
      <c r="G54" s="520"/>
      <c r="H54" s="338" t="str">
        <f t="shared" si="1"/>
        <v/>
      </c>
      <c r="I54" s="250" t="str">
        <f t="shared" si="2"/>
        <v/>
      </c>
      <c r="J54" s="240"/>
      <c r="K54" s="240"/>
      <c r="L54" s="167" t="str">
        <f t="shared" si="3"/>
        <v/>
      </c>
      <c r="M54" s="167" t="str">
        <f t="shared" si="4"/>
        <v/>
      </c>
    </row>
    <row r="55" spans="1:13" ht="15" customHeight="1" x14ac:dyDescent="0.15">
      <c r="A55" s="685"/>
      <c r="B55" s="685"/>
      <c r="C55" s="685"/>
      <c r="D55" s="685"/>
      <c r="E55" s="367"/>
      <c r="F55" s="337" t="str">
        <f t="shared" si="0"/>
        <v/>
      </c>
      <c r="G55" s="520"/>
      <c r="H55" s="338" t="str">
        <f t="shared" si="1"/>
        <v/>
      </c>
      <c r="I55" s="250" t="str">
        <f t="shared" si="2"/>
        <v/>
      </c>
      <c r="J55" s="240"/>
      <c r="K55" s="240"/>
      <c r="L55" s="167" t="str">
        <f t="shared" si="3"/>
        <v/>
      </c>
      <c r="M55" s="167" t="str">
        <f t="shared" si="4"/>
        <v/>
      </c>
    </row>
    <row r="56" spans="1:13" ht="15" customHeight="1" thickBot="1" x14ac:dyDescent="0.2">
      <c r="A56" s="686"/>
      <c r="B56" s="686"/>
      <c r="C56" s="686"/>
      <c r="D56" s="686"/>
      <c r="E56" s="368"/>
      <c r="F56" s="339" t="str">
        <f t="shared" si="0"/>
        <v/>
      </c>
      <c r="G56" s="521"/>
      <c r="H56" s="340" t="str">
        <f t="shared" si="1"/>
        <v/>
      </c>
      <c r="I56" s="249" t="str">
        <f t="shared" si="2"/>
        <v/>
      </c>
      <c r="J56" s="240"/>
      <c r="K56" s="240"/>
      <c r="L56" s="167" t="str">
        <f t="shared" si="3"/>
        <v/>
      </c>
      <c r="M56" s="167" t="str">
        <f t="shared" si="4"/>
        <v/>
      </c>
    </row>
    <row r="57" spans="1:13" ht="15" customHeight="1" thickTop="1" thickBot="1" x14ac:dyDescent="0.2">
      <c r="A57" s="687" t="s">
        <v>282</v>
      </c>
      <c r="B57" s="688"/>
      <c r="C57" s="688"/>
      <c r="D57" s="689"/>
      <c r="E57" s="242" t="str">
        <f>IF(E45="","",SUM(E45:E56))</f>
        <v/>
      </c>
      <c r="F57" s="246" t="str">
        <f t="shared" ref="F57" si="5">IF(F45="","",SUM(F45:F56))</f>
        <v/>
      </c>
      <c r="G57" s="522" t="str">
        <f t="shared" ref="G57" si="6">IF(G45="","",SUM(G45:G56))</f>
        <v/>
      </c>
      <c r="H57" s="252" t="str">
        <f t="shared" ref="H57:I57" si="7">IF(H45="","",SUM(H45:H56))</f>
        <v/>
      </c>
      <c r="I57" s="389" t="str">
        <f t="shared" si="7"/>
        <v/>
      </c>
      <c r="J57" s="240"/>
      <c r="K57" s="240"/>
    </row>
    <row r="58" spans="1:13" ht="15" customHeight="1" thickBot="1" x14ac:dyDescent="0.2">
      <c r="A58" s="194"/>
      <c r="B58" s="183"/>
      <c r="C58" s="183"/>
      <c r="D58" s="183"/>
      <c r="E58" s="183"/>
      <c r="F58" s="681" t="s">
        <v>405</v>
      </c>
      <c r="G58" s="681"/>
      <c r="H58" s="681"/>
      <c r="I58" s="390" t="str">
        <f>IF(I57="","",ROUNDDOWN(I57,0))</f>
        <v/>
      </c>
      <c r="J58" s="240"/>
      <c r="K58" s="240"/>
    </row>
    <row r="59" spans="1:13" ht="7.5" customHeight="1" x14ac:dyDescent="0.15">
      <c r="A59" s="194"/>
      <c r="B59" s="183"/>
      <c r="C59" s="183"/>
      <c r="D59" s="183"/>
      <c r="E59" s="183"/>
      <c r="F59" s="183"/>
      <c r="G59" s="183"/>
      <c r="H59" s="183"/>
      <c r="I59" s="183"/>
      <c r="J59" s="240"/>
      <c r="K59" s="240"/>
    </row>
    <row r="60" spans="1:13" ht="7.5" customHeight="1" x14ac:dyDescent="0.15">
      <c r="A60" s="194"/>
      <c r="B60" s="183"/>
      <c r="C60" s="183"/>
      <c r="D60" s="183"/>
      <c r="E60" s="183"/>
      <c r="F60" s="183"/>
      <c r="G60" s="183"/>
      <c r="H60" s="183"/>
      <c r="I60" s="183"/>
      <c r="J60" s="240"/>
      <c r="K60" s="240"/>
    </row>
    <row r="61" spans="1:13" x14ac:dyDescent="0.15">
      <c r="A61" s="167" t="s">
        <v>402</v>
      </c>
      <c r="J61" s="241"/>
      <c r="K61" s="241"/>
    </row>
    <row r="62" spans="1:13" ht="3.75" customHeight="1" x14ac:dyDescent="0.15"/>
    <row r="63" spans="1:13" ht="18.75" customHeight="1" x14ac:dyDescent="0.15">
      <c r="A63" s="636"/>
      <c r="B63" s="637"/>
      <c r="C63" s="637"/>
      <c r="D63" s="637"/>
      <c r="E63" s="637"/>
      <c r="F63" s="637"/>
      <c r="G63" s="637"/>
      <c r="H63" s="637"/>
      <c r="I63" s="637"/>
      <c r="J63" s="637"/>
      <c r="K63" s="638"/>
    </row>
    <row r="64" spans="1:13" ht="18.75" customHeight="1" x14ac:dyDescent="0.15">
      <c r="A64" s="639"/>
      <c r="B64" s="640"/>
      <c r="C64" s="640"/>
      <c r="D64" s="640"/>
      <c r="E64" s="640"/>
      <c r="F64" s="640"/>
      <c r="G64" s="640"/>
      <c r="H64" s="640"/>
      <c r="I64" s="640"/>
      <c r="J64" s="640"/>
      <c r="K64" s="641"/>
    </row>
    <row r="65" spans="1:11" ht="18.75" customHeight="1" x14ac:dyDescent="0.15">
      <c r="A65" s="639"/>
      <c r="B65" s="640"/>
      <c r="C65" s="640"/>
      <c r="D65" s="640"/>
      <c r="E65" s="640"/>
      <c r="F65" s="640"/>
      <c r="G65" s="640"/>
      <c r="H65" s="640"/>
      <c r="I65" s="640"/>
      <c r="J65" s="640"/>
      <c r="K65" s="641"/>
    </row>
    <row r="66" spans="1:11" ht="18.75" customHeight="1" x14ac:dyDescent="0.15">
      <c r="A66" s="642"/>
      <c r="B66" s="643"/>
      <c r="C66" s="643"/>
      <c r="D66" s="643"/>
      <c r="E66" s="643"/>
      <c r="F66" s="643"/>
      <c r="G66" s="643"/>
      <c r="H66" s="643"/>
      <c r="I66" s="643"/>
      <c r="J66" s="643"/>
      <c r="K66" s="644"/>
    </row>
    <row r="69" spans="1:11" ht="18.75" customHeight="1" x14ac:dyDescent="0.15"/>
    <row r="70" spans="1:11" ht="18.75" customHeight="1" x14ac:dyDescent="0.15"/>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RowHeight="12" x14ac:dyDescent="0.15"/>
  <cols>
    <col min="1" max="1" width="11.25" style="167" customWidth="1"/>
    <col min="2" max="18" width="10" style="167" customWidth="1"/>
    <col min="19" max="16384" width="9" style="167"/>
  </cols>
  <sheetData>
    <row r="1" spans="1:11" x14ac:dyDescent="0.15">
      <c r="A1" s="167" t="s">
        <v>406</v>
      </c>
    </row>
    <row r="2" spans="1:11" ht="18" customHeight="1" x14ac:dyDescent="0.15">
      <c r="A2" s="655" t="s">
        <v>285</v>
      </c>
      <c r="B2" s="655"/>
      <c r="C2" s="655"/>
      <c r="D2" s="655"/>
      <c r="E2" s="655"/>
      <c r="F2" s="655"/>
      <c r="G2" s="655"/>
      <c r="H2" s="655"/>
      <c r="I2" s="655"/>
      <c r="J2" s="655"/>
      <c r="K2" s="655"/>
    </row>
    <row r="5" spans="1:11" ht="18.75" customHeight="1" x14ac:dyDescent="0.15">
      <c r="A5" s="187" t="s">
        <v>86</v>
      </c>
      <c r="B5" s="652" t="s">
        <v>407</v>
      </c>
      <c r="C5" s="652"/>
      <c r="D5" s="652"/>
      <c r="E5" s="652"/>
      <c r="F5" s="652"/>
    </row>
    <row r="6" spans="1:11" ht="12" customHeight="1" x14ac:dyDescent="0.15">
      <c r="A6" s="194"/>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187" t="s">
        <v>302</v>
      </c>
      <c r="B16" s="629"/>
      <c r="C16" s="629"/>
      <c r="D16" s="629"/>
      <c r="E16" s="629"/>
      <c r="F16" s="629"/>
      <c r="G16" s="589"/>
      <c r="H16" s="590"/>
      <c r="I16" s="590"/>
      <c r="J16" s="590"/>
      <c r="K16" s="591"/>
    </row>
    <row r="17" spans="1:11" ht="18.75" customHeight="1" x14ac:dyDescent="0.15">
      <c r="A17" s="347" t="s">
        <v>383</v>
      </c>
      <c r="B17" s="341" t="s">
        <v>646</v>
      </c>
      <c r="C17" s="384"/>
      <c r="D17" s="342" t="s">
        <v>647</v>
      </c>
      <c r="E17" s="385"/>
      <c r="F17" s="344" t="s">
        <v>648</v>
      </c>
      <c r="G17" s="385"/>
      <c r="H17" s="343" t="s">
        <v>649</v>
      </c>
      <c r="I17" s="385"/>
      <c r="J17" s="343" t="s">
        <v>650</v>
      </c>
      <c r="K17" s="345">
        <f>C17+E17+G17+I17</f>
        <v>0</v>
      </c>
    </row>
    <row r="18" spans="1:11" x14ac:dyDescent="0.15">
      <c r="A18" s="623" t="s">
        <v>292</v>
      </c>
      <c r="B18" s="646" t="s">
        <v>408</v>
      </c>
      <c r="C18" s="646"/>
      <c r="D18" s="646"/>
      <c r="E18" s="646"/>
      <c r="F18" s="646"/>
      <c r="G18" s="646" t="s">
        <v>409</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187" t="s">
        <v>294</v>
      </c>
      <c r="C20" s="652" t="s">
        <v>295</v>
      </c>
      <c r="D20" s="652"/>
      <c r="E20" s="652"/>
      <c r="F20" s="652"/>
      <c r="G20" s="652"/>
      <c r="H20" s="652"/>
      <c r="I20" s="652"/>
      <c r="J20" s="652"/>
      <c r="K20" s="652"/>
    </row>
    <row r="21" spans="1:11" x14ac:dyDescent="0.15">
      <c r="A21" s="645"/>
      <c r="B21" s="629"/>
      <c r="C21" s="187" t="s">
        <v>296</v>
      </c>
      <c r="D21" s="187" t="s">
        <v>297</v>
      </c>
      <c r="E21" s="187" t="s">
        <v>298</v>
      </c>
      <c r="F21" s="653" t="s">
        <v>291</v>
      </c>
      <c r="G21" s="654"/>
      <c r="H21" s="646" t="s">
        <v>299</v>
      </c>
      <c r="I21" s="646"/>
      <c r="J21" s="646"/>
      <c r="K21" s="646"/>
    </row>
    <row r="22" spans="1:11" ht="18.75" customHeight="1" x14ac:dyDescent="0.15">
      <c r="A22" s="645"/>
      <c r="B22" s="629"/>
      <c r="C22" s="354"/>
      <c r="D22" s="355"/>
      <c r="E22" s="356"/>
      <c r="F22" s="592"/>
      <c r="G22" s="592"/>
      <c r="H22" s="173" t="s">
        <v>300</v>
      </c>
      <c r="I22" s="357"/>
      <c r="J22" s="173" t="s">
        <v>301</v>
      </c>
      <c r="K22" s="358"/>
    </row>
    <row r="23" spans="1:11" ht="18.75" customHeight="1" x14ac:dyDescent="0.15">
      <c r="A23" s="645"/>
      <c r="B23" s="629"/>
      <c r="C23" s="354"/>
      <c r="D23" s="355"/>
      <c r="E23" s="356"/>
      <c r="F23" s="592"/>
      <c r="G23" s="592"/>
      <c r="H23" s="173" t="s">
        <v>300</v>
      </c>
      <c r="I23" s="357"/>
      <c r="J23" s="173" t="s">
        <v>301</v>
      </c>
      <c r="K23" s="358"/>
    </row>
    <row r="24" spans="1:11" ht="12" customHeight="1" x14ac:dyDescent="0.15"/>
    <row r="25" spans="1:11" ht="12" customHeight="1" x14ac:dyDescent="0.15"/>
    <row r="26" spans="1:11" x14ac:dyDescent="0.15">
      <c r="A26" s="167" t="s">
        <v>316</v>
      </c>
    </row>
    <row r="27" spans="1:11" ht="3.75" customHeight="1" x14ac:dyDescent="0.15"/>
    <row r="28" spans="1:11" x14ac:dyDescent="0.15">
      <c r="A28" s="610" t="s">
        <v>63</v>
      </c>
      <c r="B28" s="649" t="s">
        <v>507</v>
      </c>
      <c r="C28" s="650"/>
      <c r="D28" s="650"/>
      <c r="E28" s="650"/>
      <c r="F28" s="650"/>
      <c r="G28" s="650"/>
      <c r="H28" s="650"/>
      <c r="I28" s="650"/>
      <c r="J28" s="650"/>
      <c r="K28" s="651"/>
    </row>
    <row r="29" spans="1:11" x14ac:dyDescent="0.15">
      <c r="A29" s="670"/>
      <c r="B29" s="188" t="s">
        <v>410</v>
      </c>
      <c r="C29" s="188" t="s">
        <v>411</v>
      </c>
      <c r="D29" s="188" t="s">
        <v>412</v>
      </c>
      <c r="E29" s="188" t="s">
        <v>413</v>
      </c>
      <c r="F29" s="188" t="s">
        <v>414</v>
      </c>
      <c r="G29" s="188" t="s">
        <v>415</v>
      </c>
      <c r="H29" s="188" t="s">
        <v>416</v>
      </c>
      <c r="I29" s="233" t="s">
        <v>417</v>
      </c>
      <c r="J29" s="191" t="s">
        <v>418</v>
      </c>
      <c r="K29" s="191" t="s">
        <v>419</v>
      </c>
    </row>
    <row r="30" spans="1:11" ht="18.75" customHeight="1" x14ac:dyDescent="0.15">
      <c r="A30" s="187" t="s">
        <v>659</v>
      </c>
      <c r="B30" s="360"/>
      <c r="C30" s="360"/>
      <c r="D30" s="360"/>
      <c r="E30" s="360"/>
      <c r="F30" s="360"/>
      <c r="G30" s="369"/>
      <c r="H30" s="360"/>
      <c r="I30" s="355"/>
      <c r="J30" s="355"/>
      <c r="K30" s="355"/>
    </row>
    <row r="31" spans="1:11" ht="15" customHeight="1" x14ac:dyDescent="0.15">
      <c r="A31" s="646" t="s">
        <v>660</v>
      </c>
      <c r="B31" s="359"/>
      <c r="C31" s="359"/>
      <c r="D31" s="359"/>
      <c r="E31" s="359"/>
      <c r="F31" s="359"/>
      <c r="G31" s="359"/>
      <c r="H31" s="359"/>
      <c r="I31" s="359"/>
      <c r="J31" s="359"/>
      <c r="K31" s="359"/>
    </row>
    <row r="32" spans="1:11" ht="15" customHeight="1" x14ac:dyDescent="0.15">
      <c r="A32" s="646"/>
      <c r="B32" s="360"/>
      <c r="C32" s="360"/>
      <c r="D32" s="360"/>
      <c r="E32" s="364"/>
      <c r="F32" s="364"/>
      <c r="G32" s="364"/>
      <c r="H32" s="364"/>
      <c r="I32" s="364"/>
      <c r="J32" s="364"/>
      <c r="K32" s="364"/>
    </row>
    <row r="33" spans="1:11" x14ac:dyDescent="0.15">
      <c r="A33" s="610" t="s">
        <v>63</v>
      </c>
      <c r="B33" s="192"/>
      <c r="C33" s="192" t="s">
        <v>421</v>
      </c>
      <c r="D33" s="192" t="s">
        <v>422</v>
      </c>
      <c r="E33" s="192" t="s">
        <v>423</v>
      </c>
      <c r="F33" s="634" t="s">
        <v>424</v>
      </c>
      <c r="G33" s="634" t="s">
        <v>279</v>
      </c>
      <c r="H33" s="634" t="s">
        <v>282</v>
      </c>
      <c r="I33" s="610" t="s">
        <v>397</v>
      </c>
      <c r="J33" s="713"/>
      <c r="K33" s="611"/>
    </row>
    <row r="34" spans="1:11" ht="24" x14ac:dyDescent="0.15">
      <c r="A34" s="670"/>
      <c r="B34" s="253" t="s">
        <v>420</v>
      </c>
      <c r="C34" s="253" t="s">
        <v>425</v>
      </c>
      <c r="D34" s="253" t="s">
        <v>426</v>
      </c>
      <c r="E34" s="253" t="s">
        <v>427</v>
      </c>
      <c r="F34" s="635"/>
      <c r="G34" s="635"/>
      <c r="H34" s="635"/>
      <c r="I34" s="670"/>
      <c r="J34" s="714"/>
      <c r="K34" s="671"/>
    </row>
    <row r="35" spans="1:11" ht="18.75" customHeight="1" x14ac:dyDescent="0.15">
      <c r="A35" s="187" t="s">
        <v>659</v>
      </c>
      <c r="B35" s="360"/>
      <c r="C35" s="360"/>
      <c r="D35" s="360"/>
      <c r="E35" s="360"/>
      <c r="F35" s="360"/>
      <c r="G35" s="369"/>
      <c r="H35" s="180" t="str">
        <f>IF(SUM(B30:K30)+SUM(B35:G35)=0,"",SUM((B30:K30)+SUM(B35:G35)))</f>
        <v/>
      </c>
      <c r="I35" s="704"/>
      <c r="J35" s="705"/>
      <c r="K35" s="706"/>
    </row>
    <row r="36" spans="1:11" ht="15" customHeight="1" x14ac:dyDescent="0.15">
      <c r="A36" s="646" t="s">
        <v>660</v>
      </c>
      <c r="B36" s="459"/>
      <c r="C36" s="459"/>
      <c r="D36" s="459"/>
      <c r="E36" s="459"/>
      <c r="F36" s="459"/>
      <c r="G36" s="459"/>
      <c r="H36" s="179" t="str">
        <f t="shared" ref="H36:H37" si="0">IF(SUM(B31:K31)+SUM(B36:G36)=0,"",SUM((B31:K31)+SUM(B36:G36)))</f>
        <v/>
      </c>
      <c r="I36" s="707"/>
      <c r="J36" s="708"/>
      <c r="K36" s="709"/>
    </row>
    <row r="37" spans="1:11" ht="15" customHeight="1" x14ac:dyDescent="0.15">
      <c r="A37" s="646"/>
      <c r="B37" s="360"/>
      <c r="C37" s="360"/>
      <c r="D37" s="360"/>
      <c r="E37" s="360"/>
      <c r="F37" s="360"/>
      <c r="G37" s="360"/>
      <c r="H37" s="180" t="str">
        <f t="shared" si="0"/>
        <v/>
      </c>
      <c r="I37" s="710"/>
      <c r="J37" s="711"/>
      <c r="K37" s="712"/>
    </row>
    <row r="38" spans="1:11" ht="12" customHeight="1" x14ac:dyDescent="0.15">
      <c r="A38" s="194"/>
      <c r="B38" s="183"/>
      <c r="C38" s="183"/>
      <c r="D38" s="183"/>
      <c r="E38" s="183"/>
      <c r="F38" s="235"/>
      <c r="G38" s="235"/>
      <c r="H38" s="235"/>
      <c r="I38" s="237"/>
      <c r="J38" s="237"/>
      <c r="K38" s="237"/>
    </row>
    <row r="39" spans="1:11" ht="12" customHeight="1" x14ac:dyDescent="0.15">
      <c r="A39" s="194"/>
      <c r="B39" s="183"/>
      <c r="C39" s="183"/>
      <c r="D39" s="183"/>
      <c r="E39" s="183"/>
      <c r="F39" s="235"/>
      <c r="G39" s="235"/>
      <c r="H39" s="235"/>
      <c r="I39" s="237"/>
      <c r="J39" s="237"/>
      <c r="K39" s="237"/>
    </row>
    <row r="40" spans="1:11" x14ac:dyDescent="0.15">
      <c r="A40" s="167" t="s">
        <v>428</v>
      </c>
    </row>
    <row r="41" spans="1:11" ht="3.75" customHeight="1" x14ac:dyDescent="0.15">
      <c r="J41" s="240"/>
    </row>
    <row r="42" spans="1:11" ht="15" customHeight="1" x14ac:dyDescent="0.15">
      <c r="A42" s="697" t="s">
        <v>429</v>
      </c>
      <c r="B42" s="698"/>
      <c r="C42" s="698"/>
      <c r="D42" s="698"/>
      <c r="E42" s="698"/>
      <c r="F42" s="698"/>
      <c r="G42" s="698"/>
      <c r="H42" s="698"/>
      <c r="I42" s="699"/>
      <c r="J42" s="235"/>
      <c r="K42" s="240"/>
    </row>
    <row r="43" spans="1:11" ht="15" customHeight="1" x14ac:dyDescent="0.15">
      <c r="A43" s="697" t="s">
        <v>431</v>
      </c>
      <c r="B43" s="698"/>
      <c r="C43" s="698"/>
      <c r="D43" s="698"/>
      <c r="E43" s="698"/>
      <c r="F43" s="698"/>
      <c r="G43" s="698"/>
      <c r="H43" s="698"/>
      <c r="I43" s="699"/>
      <c r="J43" s="240"/>
      <c r="K43" s="240"/>
    </row>
    <row r="44" spans="1:11" ht="15" customHeight="1" x14ac:dyDescent="0.15">
      <c r="A44" s="630" t="s">
        <v>430</v>
      </c>
      <c r="B44" s="700"/>
      <c r="C44" s="370"/>
      <c r="D44" s="630" t="s">
        <v>411</v>
      </c>
      <c r="E44" s="700"/>
      <c r="F44" s="371"/>
      <c r="G44" s="630" t="s">
        <v>412</v>
      </c>
      <c r="H44" s="631"/>
      <c r="I44" s="371"/>
      <c r="J44" s="240"/>
      <c r="K44" s="240"/>
    </row>
    <row r="45" spans="1:11" ht="15" customHeight="1" x14ac:dyDescent="0.15">
      <c r="A45" s="630" t="s">
        <v>413</v>
      </c>
      <c r="B45" s="700"/>
      <c r="C45" s="370"/>
      <c r="D45" s="630" t="s">
        <v>414</v>
      </c>
      <c r="E45" s="700"/>
      <c r="F45" s="371"/>
      <c r="G45" s="630" t="s">
        <v>415</v>
      </c>
      <c r="H45" s="631"/>
      <c r="I45" s="371"/>
      <c r="J45" s="240"/>
      <c r="K45" s="240"/>
    </row>
    <row r="46" spans="1:11" ht="15" customHeight="1" x14ac:dyDescent="0.15">
      <c r="A46" s="630" t="s">
        <v>416</v>
      </c>
      <c r="B46" s="700"/>
      <c r="C46" s="370"/>
      <c r="D46" s="701" t="s">
        <v>417</v>
      </c>
      <c r="E46" s="701"/>
      <c r="F46" s="371"/>
      <c r="G46" s="700" t="s">
        <v>418</v>
      </c>
      <c r="H46" s="701"/>
      <c r="I46" s="371"/>
      <c r="J46" s="240"/>
      <c r="K46" s="240"/>
    </row>
    <row r="47" spans="1:11" ht="15" customHeight="1" x14ac:dyDescent="0.15">
      <c r="A47" s="630" t="s">
        <v>419</v>
      </c>
      <c r="B47" s="700"/>
      <c r="C47" s="370"/>
      <c r="D47" s="701" t="s">
        <v>420</v>
      </c>
      <c r="E47" s="701"/>
      <c r="F47" s="371"/>
      <c r="G47" s="703"/>
      <c r="H47" s="703"/>
      <c r="I47" s="246"/>
      <c r="J47" s="240"/>
      <c r="K47" s="240"/>
    </row>
    <row r="48" spans="1:11" ht="15" customHeight="1" x14ac:dyDescent="0.15">
      <c r="A48" s="663" t="s">
        <v>432</v>
      </c>
      <c r="B48" s="702"/>
      <c r="C48" s="358"/>
      <c r="D48" s="240"/>
      <c r="E48" s="240"/>
      <c r="F48" s="240"/>
      <c r="G48" s="240"/>
      <c r="H48" s="240"/>
      <c r="I48" s="255"/>
      <c r="J48" s="240"/>
      <c r="K48" s="240"/>
    </row>
    <row r="49" spans="1:11" ht="15" customHeight="1" x14ac:dyDescent="0.15">
      <c r="A49" s="663" t="s">
        <v>433</v>
      </c>
      <c r="B49" s="702"/>
      <c r="C49" s="358"/>
      <c r="D49" s="240"/>
      <c r="E49" s="240"/>
      <c r="F49" s="240"/>
      <c r="G49" s="240"/>
      <c r="H49" s="240"/>
      <c r="I49" s="255"/>
      <c r="J49" s="240"/>
      <c r="K49" s="240"/>
    </row>
    <row r="50" spans="1:11" ht="15" customHeight="1" x14ac:dyDescent="0.15">
      <c r="A50" s="663" t="s">
        <v>434</v>
      </c>
      <c r="B50" s="702"/>
      <c r="C50" s="358"/>
      <c r="D50" s="256"/>
      <c r="E50" s="256"/>
      <c r="F50" s="256"/>
      <c r="G50" s="256"/>
      <c r="H50" s="256"/>
      <c r="I50" s="257"/>
      <c r="J50" s="240"/>
      <c r="K50" s="240"/>
    </row>
    <row r="51" spans="1:11" ht="12" customHeight="1" x14ac:dyDescent="0.15">
      <c r="A51" s="240"/>
      <c r="B51" s="240"/>
      <c r="C51" s="240"/>
      <c r="D51" s="240"/>
      <c r="E51" s="240"/>
      <c r="F51" s="240"/>
      <c r="G51" s="240"/>
      <c r="H51" s="240"/>
      <c r="I51" s="240"/>
      <c r="J51" s="240"/>
      <c r="K51" s="240"/>
    </row>
    <row r="52" spans="1:11" ht="12" customHeight="1" x14ac:dyDescent="0.15">
      <c r="A52" s="240"/>
      <c r="B52" s="240"/>
      <c r="C52" s="240"/>
      <c r="D52" s="240"/>
      <c r="E52" s="240"/>
      <c r="F52" s="240"/>
      <c r="G52" s="240"/>
      <c r="H52" s="240"/>
      <c r="I52" s="240"/>
      <c r="J52" s="240"/>
      <c r="K52" s="240"/>
    </row>
    <row r="53" spans="1:11" x14ac:dyDescent="0.15">
      <c r="A53" s="167" t="s">
        <v>402</v>
      </c>
      <c r="J53" s="241"/>
      <c r="K53" s="241"/>
    </row>
    <row r="54" spans="1:11" ht="3.75" customHeight="1" x14ac:dyDescent="0.15"/>
    <row r="55" spans="1:11" ht="18.75" customHeight="1" x14ac:dyDescent="0.15">
      <c r="A55" s="636"/>
      <c r="B55" s="637"/>
      <c r="C55" s="637"/>
      <c r="D55" s="637"/>
      <c r="E55" s="637"/>
      <c r="F55" s="637"/>
      <c r="G55" s="637"/>
      <c r="H55" s="637"/>
      <c r="I55" s="637"/>
      <c r="J55" s="637"/>
      <c r="K55" s="638"/>
    </row>
    <row r="56" spans="1:11" ht="18.75" customHeight="1" x14ac:dyDescent="0.15">
      <c r="A56" s="639"/>
      <c r="B56" s="640"/>
      <c r="C56" s="640"/>
      <c r="D56" s="640"/>
      <c r="E56" s="640"/>
      <c r="F56" s="640"/>
      <c r="G56" s="640"/>
      <c r="H56" s="640"/>
      <c r="I56" s="640"/>
      <c r="J56" s="640"/>
      <c r="K56" s="641"/>
    </row>
    <row r="57" spans="1:11" ht="18.75" customHeight="1" x14ac:dyDescent="0.15">
      <c r="A57" s="639"/>
      <c r="B57" s="640"/>
      <c r="C57" s="640"/>
      <c r="D57" s="640"/>
      <c r="E57" s="640"/>
      <c r="F57" s="640"/>
      <c r="G57" s="640"/>
      <c r="H57" s="640"/>
      <c r="I57" s="640"/>
      <c r="J57" s="640"/>
      <c r="K57" s="641"/>
    </row>
    <row r="58" spans="1:11" ht="18.75" customHeight="1" x14ac:dyDescent="0.15">
      <c r="A58" s="642"/>
      <c r="B58" s="643"/>
      <c r="C58" s="643"/>
      <c r="D58" s="643"/>
      <c r="E58" s="643"/>
      <c r="F58" s="643"/>
      <c r="G58" s="643"/>
      <c r="H58" s="643"/>
      <c r="I58" s="643"/>
      <c r="J58" s="643"/>
      <c r="K58" s="644"/>
    </row>
    <row r="61" spans="1:11" ht="18.75" customHeight="1" x14ac:dyDescent="0.15"/>
    <row r="62" spans="1:11" ht="18.75" customHeight="1" x14ac:dyDescent="0.15"/>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RowHeight="12" x14ac:dyDescent="0.15"/>
  <cols>
    <col min="1" max="1" width="11.25" style="167" customWidth="1"/>
    <col min="2" max="18" width="10" style="167" customWidth="1"/>
    <col min="19" max="16384" width="9" style="167"/>
  </cols>
  <sheetData>
    <row r="1" spans="1:11" x14ac:dyDescent="0.15">
      <c r="A1" s="167" t="s">
        <v>435</v>
      </c>
    </row>
    <row r="2" spans="1:11" ht="18" customHeight="1" x14ac:dyDescent="0.15">
      <c r="A2" s="655" t="s">
        <v>285</v>
      </c>
      <c r="B2" s="655"/>
      <c r="C2" s="655"/>
      <c r="D2" s="655"/>
      <c r="E2" s="655"/>
      <c r="F2" s="655"/>
      <c r="G2" s="655"/>
      <c r="H2" s="655"/>
      <c r="I2" s="655"/>
      <c r="J2" s="655"/>
      <c r="K2" s="655"/>
    </row>
    <row r="5" spans="1:11" ht="18.75" customHeight="1" x14ac:dyDescent="0.15">
      <c r="A5" s="187" t="s">
        <v>86</v>
      </c>
      <c r="B5" s="652" t="s">
        <v>436</v>
      </c>
      <c r="C5" s="652"/>
      <c r="D5" s="652"/>
      <c r="E5" s="652"/>
      <c r="F5" s="652"/>
    </row>
    <row r="6" spans="1:11" ht="12" customHeight="1" x14ac:dyDescent="0.15">
      <c r="A6" s="194"/>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187" t="s">
        <v>302</v>
      </c>
      <c r="B16" s="629"/>
      <c r="C16" s="629"/>
      <c r="D16" s="629"/>
      <c r="E16" s="629"/>
      <c r="F16" s="629"/>
      <c r="G16" s="653"/>
      <c r="H16" s="715"/>
      <c r="I16" s="715"/>
      <c r="J16" s="715"/>
      <c r="K16" s="654"/>
    </row>
    <row r="17" spans="1:11" ht="18.75" customHeight="1" x14ac:dyDescent="0.15">
      <c r="A17" s="347" t="s">
        <v>383</v>
      </c>
      <c r="B17" s="341" t="s">
        <v>646</v>
      </c>
      <c r="C17" s="384"/>
      <c r="D17" s="342" t="s">
        <v>647</v>
      </c>
      <c r="E17" s="385"/>
      <c r="F17" s="344" t="s">
        <v>648</v>
      </c>
      <c r="G17" s="385"/>
      <c r="H17" s="343" t="s">
        <v>649</v>
      </c>
      <c r="I17" s="385"/>
      <c r="J17" s="343" t="s">
        <v>650</v>
      </c>
      <c r="K17" s="523">
        <f>C17+E17+G17+I17</f>
        <v>0</v>
      </c>
    </row>
    <row r="18" spans="1:11" x14ac:dyDescent="0.15">
      <c r="A18" s="623" t="s">
        <v>292</v>
      </c>
      <c r="B18" s="646" t="s">
        <v>290</v>
      </c>
      <c r="C18" s="646"/>
      <c r="D18" s="646"/>
      <c r="E18" s="646"/>
      <c r="F18" s="646"/>
      <c r="G18" s="646" t="s">
        <v>291</v>
      </c>
      <c r="H18" s="646"/>
      <c r="I18" s="646"/>
      <c r="J18" s="646"/>
      <c r="K18" s="646"/>
    </row>
    <row r="19" spans="1:11" ht="18.75" customHeight="1" x14ac:dyDescent="0.15">
      <c r="A19" s="647"/>
      <c r="B19" s="629"/>
      <c r="C19" s="629"/>
      <c r="D19" s="629"/>
      <c r="E19" s="629"/>
      <c r="F19" s="629"/>
      <c r="G19" s="629"/>
      <c r="H19" s="629"/>
      <c r="I19" s="629"/>
      <c r="J19" s="629"/>
      <c r="K19" s="629"/>
    </row>
    <row r="20" spans="1:11" ht="12" customHeight="1" x14ac:dyDescent="0.15">
      <c r="A20" s="645" t="s">
        <v>293</v>
      </c>
      <c r="B20" s="187" t="s">
        <v>294</v>
      </c>
      <c r="C20" s="652" t="s">
        <v>295</v>
      </c>
      <c r="D20" s="652"/>
      <c r="E20" s="652"/>
      <c r="F20" s="652"/>
      <c r="G20" s="652"/>
      <c r="H20" s="652"/>
      <c r="I20" s="652"/>
      <c r="J20" s="652"/>
      <c r="K20" s="652"/>
    </row>
    <row r="21" spans="1:11" x14ac:dyDescent="0.15">
      <c r="A21" s="645"/>
      <c r="B21" s="629"/>
      <c r="C21" s="187" t="s">
        <v>296</v>
      </c>
      <c r="D21" s="187" t="s">
        <v>297</v>
      </c>
      <c r="E21" s="187" t="s">
        <v>298</v>
      </c>
      <c r="F21" s="653" t="s">
        <v>291</v>
      </c>
      <c r="G21" s="654"/>
      <c r="H21" s="646" t="s">
        <v>299</v>
      </c>
      <c r="I21" s="646"/>
      <c r="J21" s="646"/>
      <c r="K21" s="646"/>
    </row>
    <row r="22" spans="1:11" ht="18.75" customHeight="1" x14ac:dyDescent="0.15">
      <c r="A22" s="645"/>
      <c r="B22" s="629"/>
      <c r="C22" s="354"/>
      <c r="D22" s="355"/>
      <c r="E22" s="356"/>
      <c r="F22" s="592"/>
      <c r="G22" s="592"/>
      <c r="H22" s="173" t="s">
        <v>300</v>
      </c>
      <c r="I22" s="357"/>
      <c r="J22" s="173" t="s">
        <v>301</v>
      </c>
      <c r="K22" s="358"/>
    </row>
    <row r="23" spans="1:11" ht="18.75" customHeight="1" x14ac:dyDescent="0.15">
      <c r="A23" s="645"/>
      <c r="B23" s="629"/>
      <c r="C23" s="354"/>
      <c r="D23" s="355"/>
      <c r="E23" s="356"/>
      <c r="F23" s="592"/>
      <c r="G23" s="592"/>
      <c r="H23" s="173" t="s">
        <v>300</v>
      </c>
      <c r="I23" s="357"/>
      <c r="J23" s="173" t="s">
        <v>301</v>
      </c>
      <c r="K23" s="358"/>
    </row>
    <row r="26" spans="1:11" x14ac:dyDescent="0.15">
      <c r="A26" s="167" t="s">
        <v>316</v>
      </c>
    </row>
    <row r="27" spans="1:11" ht="3.75" customHeight="1" x14ac:dyDescent="0.15"/>
    <row r="28" spans="1:11" ht="15" customHeight="1" x14ac:dyDescent="0.15">
      <c r="A28" s="634" t="s">
        <v>63</v>
      </c>
      <c r="B28" s="649" t="s">
        <v>508</v>
      </c>
      <c r="C28" s="650"/>
      <c r="D28" s="650"/>
      <c r="E28" s="651"/>
      <c r="F28" s="650" t="s">
        <v>509</v>
      </c>
      <c r="G28" s="650"/>
      <c r="H28" s="650"/>
      <c r="I28" s="651"/>
      <c r="J28" s="716" t="s">
        <v>437</v>
      </c>
      <c r="K28" s="634" t="s">
        <v>282</v>
      </c>
    </row>
    <row r="29" spans="1:11" ht="58.5" customHeight="1" x14ac:dyDescent="0.15">
      <c r="A29" s="635"/>
      <c r="B29" s="190"/>
      <c r="C29" s="190" t="s">
        <v>439</v>
      </c>
      <c r="D29" s="190" t="s">
        <v>440</v>
      </c>
      <c r="E29" s="328" t="s">
        <v>638</v>
      </c>
      <c r="F29" s="190" t="s">
        <v>441</v>
      </c>
      <c r="G29" s="190" t="s">
        <v>442</v>
      </c>
      <c r="H29" s="172" t="s">
        <v>443</v>
      </c>
      <c r="I29" s="207" t="s">
        <v>279</v>
      </c>
      <c r="J29" s="717"/>
      <c r="K29" s="635"/>
    </row>
    <row r="30" spans="1:11" ht="18.75" customHeight="1" x14ac:dyDescent="0.15">
      <c r="A30" s="187" t="s">
        <v>659</v>
      </c>
      <c r="B30" s="355"/>
      <c r="C30" s="355"/>
      <c r="D30" s="355"/>
      <c r="E30" s="363"/>
      <c r="F30" s="355"/>
      <c r="G30" s="355"/>
      <c r="H30" s="355"/>
      <c r="I30" s="355"/>
      <c r="J30" s="355"/>
      <c r="K30" s="178" t="str">
        <f>IF(SUM(B30:J30)=0,"",SUM(B30:J30))</f>
        <v/>
      </c>
    </row>
    <row r="31" spans="1:11" ht="15" customHeight="1" x14ac:dyDescent="0.15">
      <c r="A31" s="646" t="s">
        <v>660</v>
      </c>
      <c r="B31" s="459"/>
      <c r="C31" s="459"/>
      <c r="D31" s="459"/>
      <c r="E31" s="460"/>
      <c r="F31" s="459"/>
      <c r="G31" s="459"/>
      <c r="H31" s="459"/>
      <c r="I31" s="459"/>
      <c r="J31" s="459"/>
      <c r="K31" s="179" t="str">
        <f t="shared" ref="K31:K32" si="0">IF(SUM(B31:J31)=0,"",SUM(B31:J31))</f>
        <v/>
      </c>
    </row>
    <row r="32" spans="1:11" ht="15" customHeight="1" x14ac:dyDescent="0.15">
      <c r="A32" s="646"/>
      <c r="B32" s="360"/>
      <c r="C32" s="360"/>
      <c r="D32" s="360"/>
      <c r="E32" s="369"/>
      <c r="F32" s="360"/>
      <c r="G32" s="360"/>
      <c r="H32" s="360"/>
      <c r="I32" s="360"/>
      <c r="J32" s="360"/>
      <c r="K32" s="180" t="str">
        <f t="shared" si="0"/>
        <v/>
      </c>
    </row>
    <row r="33" spans="1:11" ht="12" customHeight="1" x14ac:dyDescent="0.15">
      <c r="A33" s="194"/>
      <c r="B33" s="183"/>
      <c r="C33" s="183"/>
      <c r="D33" s="183"/>
      <c r="E33" s="183"/>
      <c r="F33" s="183"/>
      <c r="G33" s="183"/>
      <c r="H33" s="183"/>
      <c r="I33" s="183"/>
      <c r="J33" s="183"/>
      <c r="K33" s="183"/>
    </row>
    <row r="35" spans="1:11" x14ac:dyDescent="0.15">
      <c r="A35" s="167" t="s">
        <v>317</v>
      </c>
    </row>
    <row r="36" spans="1:11" ht="3.75" customHeight="1" x14ac:dyDescent="0.15"/>
    <row r="37" spans="1:11" ht="18.75" customHeight="1" x14ac:dyDescent="0.15">
      <c r="A37" s="636"/>
      <c r="B37" s="637"/>
      <c r="C37" s="637"/>
      <c r="D37" s="637"/>
      <c r="E37" s="637"/>
      <c r="F37" s="637"/>
      <c r="G37" s="637"/>
      <c r="H37" s="637"/>
      <c r="I37" s="637"/>
      <c r="J37" s="637"/>
      <c r="K37" s="638"/>
    </row>
    <row r="38" spans="1:11" ht="18.75" customHeight="1" x14ac:dyDescent="0.15">
      <c r="A38" s="639"/>
      <c r="B38" s="640"/>
      <c r="C38" s="640"/>
      <c r="D38" s="640"/>
      <c r="E38" s="640"/>
      <c r="F38" s="640"/>
      <c r="G38" s="640"/>
      <c r="H38" s="640"/>
      <c r="I38" s="640"/>
      <c r="J38" s="640"/>
      <c r="K38" s="641"/>
    </row>
    <row r="39" spans="1:11" ht="18.75" customHeight="1" x14ac:dyDescent="0.15">
      <c r="A39" s="639"/>
      <c r="B39" s="640"/>
      <c r="C39" s="640"/>
      <c r="D39" s="640"/>
      <c r="E39" s="640"/>
      <c r="F39" s="640"/>
      <c r="G39" s="640"/>
      <c r="H39" s="640"/>
      <c r="I39" s="640"/>
      <c r="J39" s="640"/>
      <c r="K39" s="641"/>
    </row>
    <row r="40" spans="1:11" ht="18.75" customHeight="1" x14ac:dyDescent="0.15">
      <c r="A40" s="642"/>
      <c r="B40" s="643"/>
      <c r="C40" s="643"/>
      <c r="D40" s="643"/>
      <c r="E40" s="643"/>
      <c r="F40" s="643"/>
      <c r="G40" s="643"/>
      <c r="H40" s="643"/>
      <c r="I40" s="643"/>
      <c r="J40" s="643"/>
      <c r="K40" s="644"/>
    </row>
    <row r="43" spans="1:11" x14ac:dyDescent="0.15">
      <c r="A43" s="167" t="s">
        <v>444</v>
      </c>
    </row>
    <row r="44" spans="1:11" ht="3.75" customHeight="1" x14ac:dyDescent="0.15"/>
    <row r="45" spans="1:11" ht="18.75" customHeight="1" x14ac:dyDescent="0.15">
      <c r="A45" s="519" t="s">
        <v>445</v>
      </c>
      <c r="B45" s="196"/>
      <c r="C45" s="196"/>
      <c r="D45" s="196"/>
      <c r="E45" s="196"/>
      <c r="F45" s="196"/>
      <c r="G45" s="196"/>
      <c r="H45" s="196"/>
      <c r="I45" s="196"/>
      <c r="J45" s="196"/>
      <c r="K45" s="196"/>
    </row>
    <row r="46" spans="1:11" ht="18.75" customHeight="1" x14ac:dyDescent="0.15">
      <c r="A46" s="697" t="s">
        <v>446</v>
      </c>
      <c r="B46" s="698"/>
      <c r="C46" s="699"/>
      <c r="D46" s="372"/>
      <c r="E46" s="199" t="s">
        <v>456</v>
      </c>
      <c r="F46" s="663"/>
      <c r="G46" s="664"/>
      <c r="H46" s="664"/>
      <c r="I46" s="702"/>
      <c r="J46" s="196"/>
      <c r="K46" s="196"/>
    </row>
    <row r="47" spans="1:11" ht="18.75" customHeight="1" x14ac:dyDescent="0.15">
      <c r="A47" s="697" t="s">
        <v>447</v>
      </c>
      <c r="B47" s="698"/>
      <c r="C47" s="699"/>
      <c r="D47" s="589" t="s">
        <v>457</v>
      </c>
      <c r="E47" s="590"/>
      <c r="F47" s="590"/>
      <c r="G47" s="591"/>
      <c r="H47" s="663"/>
      <c r="I47" s="702"/>
      <c r="J47" s="196"/>
      <c r="K47" s="196"/>
    </row>
    <row r="48" spans="1:11" ht="18.75" customHeight="1" x14ac:dyDescent="0.15">
      <c r="A48" s="718" t="s">
        <v>448</v>
      </c>
      <c r="B48" s="719"/>
      <c r="C48" s="719"/>
      <c r="D48" s="719"/>
      <c r="E48" s="719"/>
      <c r="F48" s="719"/>
      <c r="G48" s="719"/>
      <c r="H48" s="719"/>
      <c r="I48" s="720"/>
      <c r="J48" s="196"/>
      <c r="K48" s="196"/>
    </row>
    <row r="49" spans="1:11" ht="18.75" customHeight="1" x14ac:dyDescent="0.15">
      <c r="A49" s="195"/>
      <c r="B49" s="697" t="s">
        <v>452</v>
      </c>
      <c r="C49" s="699"/>
      <c r="D49" s="193" t="s">
        <v>450</v>
      </c>
      <c r="E49" s="373"/>
      <c r="F49" s="259" t="s">
        <v>451</v>
      </c>
      <c r="G49" s="373"/>
      <c r="H49" s="259" t="s">
        <v>454</v>
      </c>
      <c r="I49" s="171"/>
      <c r="J49" s="196"/>
      <c r="K49" s="196"/>
    </row>
    <row r="50" spans="1:11" ht="18.75" customHeight="1" x14ac:dyDescent="0.15">
      <c r="A50" s="450"/>
      <c r="B50" s="697" t="s">
        <v>750</v>
      </c>
      <c r="C50" s="699"/>
      <c r="D50" s="444" t="s">
        <v>455</v>
      </c>
      <c r="E50" s="447"/>
      <c r="F50" s="448" t="s">
        <v>451</v>
      </c>
      <c r="G50" s="447"/>
      <c r="H50" s="448" t="s">
        <v>454</v>
      </c>
      <c r="I50" s="449"/>
      <c r="J50" s="451"/>
      <c r="K50" s="451"/>
    </row>
    <row r="51" spans="1:11" ht="18.75" customHeight="1" x14ac:dyDescent="0.15">
      <c r="A51" s="195"/>
      <c r="B51" s="697" t="s">
        <v>453</v>
      </c>
      <c r="C51" s="699"/>
      <c r="D51" s="193" t="s">
        <v>455</v>
      </c>
      <c r="E51" s="373"/>
      <c r="F51" s="259" t="s">
        <v>451</v>
      </c>
      <c r="G51" s="373"/>
      <c r="H51" s="259" t="s">
        <v>454</v>
      </c>
      <c r="I51" s="171"/>
      <c r="J51" s="196"/>
      <c r="K51" s="196"/>
    </row>
    <row r="52" spans="1:11" ht="18.75" customHeight="1" x14ac:dyDescent="0.15">
      <c r="A52" s="200"/>
      <c r="B52" s="697" t="s">
        <v>449</v>
      </c>
      <c r="C52" s="699"/>
      <c r="D52" s="589"/>
      <c r="E52" s="590"/>
      <c r="F52" s="590"/>
      <c r="G52" s="591"/>
      <c r="H52" s="201"/>
      <c r="I52" s="206"/>
      <c r="J52" s="196"/>
      <c r="K52" s="196"/>
    </row>
    <row r="53" spans="1:11" ht="11.25" customHeight="1" x14ac:dyDescent="0.15">
      <c r="A53" s="516"/>
      <c r="B53" s="196"/>
      <c r="C53" s="196"/>
      <c r="D53" s="196"/>
      <c r="E53" s="196"/>
      <c r="F53" s="196"/>
      <c r="G53" s="196"/>
      <c r="H53" s="196"/>
      <c r="I53" s="196"/>
      <c r="J53" s="196"/>
      <c r="K53" s="196"/>
    </row>
    <row r="54" spans="1:11" ht="11.25" customHeight="1" x14ac:dyDescent="0.15"/>
    <row r="55" spans="1:11" ht="11.25" customHeight="1" x14ac:dyDescent="0.15"/>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RowHeight="12" x14ac:dyDescent="0.15"/>
  <cols>
    <col min="1" max="1" width="11.25" style="167" customWidth="1"/>
    <col min="2" max="18" width="10" style="167" customWidth="1"/>
    <col min="19" max="16384" width="9" style="167"/>
  </cols>
  <sheetData>
    <row r="1" spans="1:11" x14ac:dyDescent="0.15">
      <c r="A1" s="167" t="s">
        <v>458</v>
      </c>
    </row>
    <row r="2" spans="1:11" ht="18" customHeight="1" x14ac:dyDescent="0.15">
      <c r="A2" s="655" t="s">
        <v>285</v>
      </c>
      <c r="B2" s="655"/>
      <c r="C2" s="655"/>
      <c r="D2" s="655"/>
      <c r="E2" s="655"/>
      <c r="F2" s="655"/>
      <c r="G2" s="655"/>
      <c r="H2" s="655"/>
      <c r="I2" s="655"/>
      <c r="J2" s="655"/>
      <c r="K2" s="655"/>
    </row>
    <row r="5" spans="1:11" ht="18.75" customHeight="1" x14ac:dyDescent="0.15">
      <c r="A5" s="187" t="s">
        <v>86</v>
      </c>
      <c r="B5" s="652" t="s">
        <v>459</v>
      </c>
      <c r="C5" s="652"/>
      <c r="D5" s="652"/>
      <c r="E5" s="652"/>
      <c r="F5" s="652"/>
    </row>
    <row r="6" spans="1:11" ht="12" customHeight="1" x14ac:dyDescent="0.15">
      <c r="A6" s="194"/>
      <c r="B6" s="177"/>
      <c r="C6" s="177"/>
      <c r="D6" s="177"/>
      <c r="E6" s="177"/>
      <c r="F6" s="177"/>
    </row>
    <row r="8" spans="1:11" x14ac:dyDescent="0.15">
      <c r="A8" s="652" t="s">
        <v>271</v>
      </c>
      <c r="B8" s="652"/>
      <c r="C8" s="652"/>
      <c r="D8" s="652" t="s">
        <v>312</v>
      </c>
      <c r="E8" s="652"/>
      <c r="F8" s="652"/>
      <c r="G8" s="652" t="s">
        <v>272</v>
      </c>
      <c r="H8" s="652"/>
      <c r="I8" s="652"/>
      <c r="J8" s="652"/>
      <c r="K8" s="652"/>
    </row>
    <row r="9" spans="1:11" ht="18.75" customHeight="1" x14ac:dyDescent="0.15">
      <c r="A9" s="657"/>
      <c r="B9" s="657"/>
      <c r="C9" s="657"/>
      <c r="D9" s="657"/>
      <c r="E9" s="657"/>
      <c r="F9" s="657"/>
      <c r="G9" s="657"/>
      <c r="H9" s="657"/>
      <c r="I9" s="657"/>
      <c r="J9" s="657"/>
      <c r="K9" s="657"/>
    </row>
    <row r="10" spans="1:11" ht="12" customHeight="1" x14ac:dyDescent="0.15">
      <c r="A10" s="175"/>
      <c r="B10" s="175"/>
      <c r="C10" s="175"/>
      <c r="D10" s="175"/>
      <c r="E10" s="175"/>
      <c r="F10" s="175"/>
      <c r="G10" s="175"/>
      <c r="H10" s="175"/>
      <c r="I10" s="175"/>
      <c r="J10" s="175"/>
      <c r="K10" s="175"/>
    </row>
    <row r="11" spans="1:11" ht="12" customHeight="1" x14ac:dyDescent="0.15">
      <c r="A11" s="175"/>
      <c r="B11" s="175"/>
      <c r="C11" s="175"/>
      <c r="D11" s="175"/>
      <c r="E11" s="175"/>
      <c r="F11" s="175"/>
      <c r="G11" s="175"/>
      <c r="H11" s="175"/>
      <c r="I11" s="175"/>
      <c r="J11" s="175"/>
      <c r="K11" s="175"/>
    </row>
    <row r="12" spans="1:11" x14ac:dyDescent="0.15">
      <c r="A12" s="167" t="s">
        <v>315</v>
      </c>
    </row>
    <row r="13" spans="1:11" ht="3.75" customHeight="1" x14ac:dyDescent="0.15"/>
    <row r="14" spans="1:11" x14ac:dyDescent="0.15">
      <c r="A14" s="656" t="s">
        <v>273</v>
      </c>
      <c r="B14" s="646" t="s">
        <v>286</v>
      </c>
      <c r="C14" s="646"/>
      <c r="D14" s="646"/>
      <c r="E14" s="646"/>
      <c r="F14" s="646"/>
      <c r="G14" s="646" t="s">
        <v>287</v>
      </c>
      <c r="H14" s="646"/>
      <c r="I14" s="646"/>
      <c r="J14" s="646"/>
      <c r="K14" s="646"/>
    </row>
    <row r="15" spans="1:11" ht="18.75" customHeight="1" x14ac:dyDescent="0.15">
      <c r="A15" s="647"/>
      <c r="B15" s="349" t="s">
        <v>641</v>
      </c>
      <c r="C15" s="351" t="s">
        <v>642</v>
      </c>
      <c r="D15" s="350" t="s">
        <v>643</v>
      </c>
      <c r="E15" s="350" t="s">
        <v>644</v>
      </c>
      <c r="F15" s="352" t="s">
        <v>642</v>
      </c>
      <c r="G15" s="349" t="s">
        <v>641</v>
      </c>
      <c r="H15" s="351" t="s">
        <v>642</v>
      </c>
      <c r="I15" s="350" t="s">
        <v>643</v>
      </c>
      <c r="J15" s="350" t="s">
        <v>644</v>
      </c>
      <c r="K15" s="352" t="s">
        <v>642</v>
      </c>
    </row>
    <row r="16" spans="1:11" ht="18.75" customHeight="1" x14ac:dyDescent="0.15">
      <c r="A16" s="187" t="s">
        <v>302</v>
      </c>
      <c r="B16" s="734"/>
      <c r="C16" s="734"/>
      <c r="D16" s="734"/>
      <c r="E16" s="734"/>
      <c r="F16" s="734"/>
      <c r="G16" s="653"/>
      <c r="H16" s="715"/>
      <c r="I16" s="715"/>
      <c r="J16" s="715"/>
      <c r="K16" s="654"/>
    </row>
    <row r="17" spans="1:11" ht="18.75" customHeight="1" x14ac:dyDescent="0.15">
      <c r="A17" s="347" t="s">
        <v>383</v>
      </c>
      <c r="B17" s="341" t="s">
        <v>646</v>
      </c>
      <c r="C17" s="384"/>
      <c r="D17" s="342" t="s">
        <v>647</v>
      </c>
      <c r="E17" s="385"/>
      <c r="F17" s="344" t="s">
        <v>648</v>
      </c>
      <c r="G17" s="385"/>
      <c r="H17" s="343" t="s">
        <v>649</v>
      </c>
      <c r="I17" s="385"/>
      <c r="J17" s="343" t="s">
        <v>650</v>
      </c>
      <c r="K17" s="345">
        <f>C17+E17+G17+I17</f>
        <v>0</v>
      </c>
    </row>
    <row r="18" spans="1:11" ht="12" customHeight="1" x14ac:dyDescent="0.15">
      <c r="A18" s="646" t="s">
        <v>550</v>
      </c>
      <c r="B18" s="725"/>
      <c r="C18" s="726"/>
      <c r="D18" s="726"/>
      <c r="E18" s="726"/>
      <c r="F18" s="727"/>
      <c r="G18" s="663" t="s">
        <v>490</v>
      </c>
      <c r="H18" s="664"/>
      <c r="I18" s="664"/>
      <c r="J18" s="664"/>
      <c r="K18" s="702"/>
    </row>
    <row r="19" spans="1:11" ht="19.5" customHeight="1" x14ac:dyDescent="0.15">
      <c r="A19" s="646"/>
      <c r="B19" s="728"/>
      <c r="C19" s="729"/>
      <c r="D19" s="729"/>
      <c r="E19" s="729"/>
      <c r="F19" s="730"/>
      <c r="G19" s="630" t="s">
        <v>551</v>
      </c>
      <c r="H19" s="700"/>
      <c r="I19" s="731"/>
      <c r="J19" s="732"/>
      <c r="K19" s="733"/>
    </row>
    <row r="20" spans="1:11" x14ac:dyDescent="0.15">
      <c r="A20" s="623" t="s">
        <v>292</v>
      </c>
      <c r="B20" s="734" t="s">
        <v>40</v>
      </c>
      <c r="C20" s="734"/>
      <c r="D20" s="734"/>
      <c r="E20" s="734"/>
      <c r="F20" s="734"/>
      <c r="G20" s="735"/>
      <c r="H20" s="735"/>
      <c r="I20" s="735"/>
      <c r="J20" s="735"/>
      <c r="K20" s="735"/>
    </row>
    <row r="21" spans="1:11" ht="18.75" customHeight="1" x14ac:dyDescent="0.15">
      <c r="A21" s="647"/>
      <c r="B21" s="629"/>
      <c r="C21" s="629"/>
      <c r="D21" s="629"/>
      <c r="E21" s="629"/>
      <c r="F21" s="629"/>
      <c r="G21" s="736"/>
      <c r="H21" s="736"/>
      <c r="I21" s="736"/>
      <c r="J21" s="736"/>
      <c r="K21" s="736"/>
    </row>
    <row r="22" spans="1:11" ht="12" customHeight="1" x14ac:dyDescent="0.15">
      <c r="A22" s="645" t="s">
        <v>293</v>
      </c>
      <c r="B22" s="187" t="s">
        <v>294</v>
      </c>
      <c r="C22" s="652" t="s">
        <v>295</v>
      </c>
      <c r="D22" s="652"/>
      <c r="E22" s="652"/>
      <c r="F22" s="652"/>
      <c r="G22" s="652"/>
      <c r="H22" s="652"/>
      <c r="I22" s="652"/>
      <c r="J22" s="652"/>
      <c r="K22" s="652"/>
    </row>
    <row r="23" spans="1:11" x14ac:dyDescent="0.15">
      <c r="A23" s="645"/>
      <c r="B23" s="629"/>
      <c r="C23" s="187" t="s">
        <v>296</v>
      </c>
      <c r="D23" s="187" t="s">
        <v>297</v>
      </c>
      <c r="E23" s="187" t="s">
        <v>298</v>
      </c>
      <c r="F23" s="653" t="s">
        <v>291</v>
      </c>
      <c r="G23" s="654"/>
      <c r="H23" s="646" t="s">
        <v>299</v>
      </c>
      <c r="I23" s="646"/>
      <c r="J23" s="646"/>
      <c r="K23" s="646"/>
    </row>
    <row r="24" spans="1:11" ht="18.75" customHeight="1" x14ac:dyDescent="0.15">
      <c r="A24" s="645"/>
      <c r="B24" s="629"/>
      <c r="C24" s="354"/>
      <c r="D24" s="355"/>
      <c r="E24" s="356"/>
      <c r="F24" s="592"/>
      <c r="G24" s="592"/>
      <c r="H24" s="173" t="s">
        <v>300</v>
      </c>
      <c r="I24" s="357"/>
      <c r="J24" s="173" t="s">
        <v>301</v>
      </c>
      <c r="K24" s="358"/>
    </row>
    <row r="25" spans="1:11" ht="18.75" customHeight="1" x14ac:dyDescent="0.15">
      <c r="A25" s="645"/>
      <c r="B25" s="629"/>
      <c r="C25" s="354"/>
      <c r="D25" s="355"/>
      <c r="E25" s="356"/>
      <c r="F25" s="592"/>
      <c r="G25" s="592"/>
      <c r="H25" s="173" t="s">
        <v>300</v>
      </c>
      <c r="I25" s="357"/>
      <c r="J25" s="173" t="s">
        <v>301</v>
      </c>
      <c r="K25" s="358"/>
    </row>
    <row r="26" spans="1:11" ht="7.5" customHeight="1" x14ac:dyDescent="0.15"/>
    <row r="27" spans="1:11" ht="7.5" customHeight="1" x14ac:dyDescent="0.15"/>
    <row r="28" spans="1:11" s="315" customFormat="1" x14ac:dyDescent="0.15">
      <c r="A28" s="315" t="s">
        <v>588</v>
      </c>
    </row>
    <row r="29" spans="1:11" s="315" customFormat="1" ht="3.75" customHeight="1" x14ac:dyDescent="0.15"/>
    <row r="30" spans="1:11" s="315" customFormat="1" x14ac:dyDescent="0.15">
      <c r="A30" s="634" t="s">
        <v>63</v>
      </c>
      <c r="B30" s="741" t="s">
        <v>502</v>
      </c>
      <c r="C30" s="742"/>
      <c r="D30" s="743"/>
      <c r="E30" s="721" t="s">
        <v>503</v>
      </c>
      <c r="F30" s="722"/>
      <c r="G30" s="723"/>
      <c r="H30" s="634" t="s">
        <v>282</v>
      </c>
      <c r="I30" s="678" t="s">
        <v>397</v>
      </c>
      <c r="J30" s="678"/>
      <c r="K30" s="678"/>
    </row>
    <row r="31" spans="1:11" ht="18.75" customHeight="1" x14ac:dyDescent="0.15">
      <c r="A31" s="724"/>
      <c r="B31" s="737" t="s">
        <v>496</v>
      </c>
      <c r="C31" s="264"/>
      <c r="D31" s="264"/>
      <c r="E31" s="648" t="s">
        <v>498</v>
      </c>
      <c r="F31" s="634" t="s">
        <v>578</v>
      </c>
      <c r="G31" s="611" t="s">
        <v>279</v>
      </c>
      <c r="H31" s="724"/>
      <c r="I31" s="678"/>
      <c r="J31" s="678"/>
      <c r="K31" s="678"/>
    </row>
    <row r="32" spans="1:11" ht="18.75" customHeight="1" x14ac:dyDescent="0.15">
      <c r="A32" s="635"/>
      <c r="B32" s="738"/>
      <c r="C32" s="280" t="s">
        <v>497</v>
      </c>
      <c r="D32" s="280" t="s">
        <v>577</v>
      </c>
      <c r="E32" s="739"/>
      <c r="F32" s="635"/>
      <c r="G32" s="671"/>
      <c r="H32" s="635"/>
      <c r="I32" s="678"/>
      <c r="J32" s="678"/>
      <c r="K32" s="678"/>
    </row>
    <row r="33" spans="1:11" ht="30" customHeight="1" x14ac:dyDescent="0.15">
      <c r="A33" s="391" t="s">
        <v>662</v>
      </c>
      <c r="B33" s="355"/>
      <c r="C33" s="355"/>
      <c r="D33" s="355"/>
      <c r="E33" s="355"/>
      <c r="F33" s="355"/>
      <c r="G33" s="355"/>
      <c r="H33" s="178" t="str">
        <f>IF(SUM(B33+E33+F33+G33)=0,"",SUM(B33+E33+F33+G33))</f>
        <v/>
      </c>
      <c r="I33" s="704"/>
      <c r="J33" s="705"/>
      <c r="K33" s="706"/>
    </row>
    <row r="34" spans="1:11" ht="15" customHeight="1" x14ac:dyDescent="0.15">
      <c r="A34" s="740" t="s">
        <v>663</v>
      </c>
      <c r="B34" s="459"/>
      <c r="C34" s="459"/>
      <c r="D34" s="459"/>
      <c r="E34" s="459"/>
      <c r="F34" s="459"/>
      <c r="G34" s="459"/>
      <c r="H34" s="179" t="str">
        <f t="shared" ref="H34:H35" si="0">IF(SUM(B34+E34+F34+G34)=0,"",SUM(B34+E34+F34+G34))</f>
        <v/>
      </c>
      <c r="I34" s="707"/>
      <c r="J34" s="708"/>
      <c r="K34" s="709"/>
    </row>
    <row r="35" spans="1:11" ht="15" customHeight="1" x14ac:dyDescent="0.15">
      <c r="A35" s="629"/>
      <c r="B35" s="360"/>
      <c r="C35" s="360"/>
      <c r="D35" s="360"/>
      <c r="E35" s="360"/>
      <c r="F35" s="360"/>
      <c r="G35" s="360"/>
      <c r="H35" s="180" t="str">
        <f t="shared" si="0"/>
        <v/>
      </c>
      <c r="I35" s="710"/>
      <c r="J35" s="711"/>
      <c r="K35" s="712"/>
    </row>
    <row r="36" spans="1:11" ht="7.5" customHeight="1" x14ac:dyDescent="0.15">
      <c r="A36" s="278"/>
      <c r="B36" s="284"/>
      <c r="C36" s="284"/>
      <c r="D36" s="284"/>
      <c r="E36" s="284"/>
      <c r="F36" s="284"/>
      <c r="G36" s="284"/>
      <c r="H36" s="284"/>
      <c r="I36" s="284"/>
      <c r="J36" s="284"/>
      <c r="K36" s="284"/>
    </row>
    <row r="37" spans="1:11" ht="7.5" customHeight="1" x14ac:dyDescent="0.15">
      <c r="A37" s="278"/>
      <c r="B37" s="284"/>
      <c r="C37" s="284"/>
      <c r="D37" s="284"/>
      <c r="E37" s="284"/>
      <c r="F37" s="284"/>
      <c r="G37" s="284"/>
      <c r="H37" s="284"/>
      <c r="I37" s="284"/>
      <c r="J37" s="284"/>
      <c r="K37" s="284"/>
    </row>
    <row r="38" spans="1:11" x14ac:dyDescent="0.15">
      <c r="A38" s="167" t="s">
        <v>460</v>
      </c>
    </row>
    <row r="39" spans="1:11" ht="3.75" customHeight="1" x14ac:dyDescent="0.15">
      <c r="J39" s="240"/>
    </row>
    <row r="40" spans="1:11" ht="12" customHeight="1" x14ac:dyDescent="0.15">
      <c r="A40" s="753" t="s">
        <v>579</v>
      </c>
      <c r="B40" s="754"/>
      <c r="C40" s="744" t="s">
        <v>652</v>
      </c>
      <c r="D40" s="745"/>
      <c r="E40" s="745"/>
      <c r="F40" s="746"/>
      <c r="G40" s="744" t="s">
        <v>653</v>
      </c>
      <c r="H40" s="745"/>
      <c r="I40" s="745"/>
      <c r="J40" s="746"/>
      <c r="K40" s="316"/>
    </row>
    <row r="41" spans="1:11" ht="12" customHeight="1" x14ac:dyDescent="0.15">
      <c r="A41" s="755"/>
      <c r="B41" s="756"/>
      <c r="C41" s="747" t="s">
        <v>584</v>
      </c>
      <c r="D41" s="750" t="s">
        <v>585</v>
      </c>
      <c r="E41" s="317"/>
      <c r="F41" s="318"/>
      <c r="G41" s="747" t="s">
        <v>584</v>
      </c>
      <c r="H41" s="750" t="s">
        <v>585</v>
      </c>
      <c r="I41" s="317"/>
      <c r="J41" s="318"/>
      <c r="K41" s="316"/>
    </row>
    <row r="42" spans="1:11" ht="12" customHeight="1" x14ac:dyDescent="0.15">
      <c r="A42" s="755"/>
      <c r="B42" s="756"/>
      <c r="C42" s="748"/>
      <c r="D42" s="751"/>
      <c r="E42" s="744" t="s">
        <v>586</v>
      </c>
      <c r="F42" s="746"/>
      <c r="G42" s="748"/>
      <c r="H42" s="751"/>
      <c r="I42" s="744" t="s">
        <v>586</v>
      </c>
      <c r="J42" s="746"/>
      <c r="K42" s="316"/>
    </row>
    <row r="43" spans="1:11" ht="12" customHeight="1" x14ac:dyDescent="0.15">
      <c r="A43" s="757"/>
      <c r="B43" s="758"/>
      <c r="C43" s="749"/>
      <c r="D43" s="752"/>
      <c r="E43" s="319" t="s">
        <v>584</v>
      </c>
      <c r="F43" s="319" t="s">
        <v>587</v>
      </c>
      <c r="G43" s="749"/>
      <c r="H43" s="752"/>
      <c r="I43" s="319" t="s">
        <v>584</v>
      </c>
      <c r="J43" s="319" t="s">
        <v>587</v>
      </c>
      <c r="K43" s="316"/>
    </row>
    <row r="44" spans="1:11" ht="15" customHeight="1" x14ac:dyDescent="0.15">
      <c r="A44" s="734" t="s">
        <v>580</v>
      </c>
      <c r="B44" s="319" t="s">
        <v>582</v>
      </c>
      <c r="C44" s="524"/>
      <c r="D44" s="524"/>
      <c r="E44" s="524"/>
      <c r="F44" s="524"/>
      <c r="G44" s="524"/>
      <c r="H44" s="524"/>
      <c r="I44" s="524"/>
      <c r="J44" s="524"/>
      <c r="K44" s="316"/>
    </row>
    <row r="45" spans="1:11" ht="15" customHeight="1" x14ac:dyDescent="0.15">
      <c r="A45" s="734"/>
      <c r="B45" s="319" t="s">
        <v>583</v>
      </c>
      <c r="C45" s="524"/>
      <c r="D45" s="524"/>
      <c r="E45" s="524"/>
      <c r="F45" s="524"/>
      <c r="G45" s="524"/>
      <c r="H45" s="524"/>
      <c r="I45" s="524"/>
      <c r="J45" s="524"/>
      <c r="K45" s="316"/>
    </row>
    <row r="46" spans="1:11" ht="15" customHeight="1" x14ac:dyDescent="0.15">
      <c r="A46" s="755" t="s">
        <v>581</v>
      </c>
      <c r="B46" s="319" t="s">
        <v>582</v>
      </c>
      <c r="C46" s="524"/>
      <c r="D46" s="524"/>
      <c r="E46" s="524"/>
      <c r="F46" s="524"/>
      <c r="G46" s="524"/>
      <c r="H46" s="524"/>
      <c r="I46" s="524"/>
      <c r="J46" s="524"/>
      <c r="K46" s="316"/>
    </row>
    <row r="47" spans="1:11" ht="15" customHeight="1" x14ac:dyDescent="0.15">
      <c r="A47" s="757"/>
      <c r="B47" s="319" t="s">
        <v>583</v>
      </c>
      <c r="C47" s="524"/>
      <c r="D47" s="524"/>
      <c r="E47" s="524"/>
      <c r="F47" s="524"/>
      <c r="G47" s="524"/>
      <c r="H47" s="524"/>
      <c r="I47" s="524"/>
      <c r="J47" s="524"/>
      <c r="K47" s="316"/>
    </row>
    <row r="48" spans="1:11" s="315" customFormat="1" ht="7.5" customHeight="1" x14ac:dyDescent="0.15">
      <c r="A48" s="307"/>
      <c r="B48" s="316"/>
      <c r="C48" s="316"/>
      <c r="D48" s="316"/>
      <c r="E48" s="316"/>
      <c r="F48" s="316"/>
      <c r="G48" s="316"/>
      <c r="H48" s="316"/>
      <c r="I48" s="316"/>
      <c r="J48" s="316"/>
      <c r="K48" s="316"/>
    </row>
    <row r="49" spans="1:13" ht="7.5" customHeight="1" x14ac:dyDescent="0.15">
      <c r="A49" s="194"/>
      <c r="B49" s="183"/>
      <c r="C49" s="183"/>
      <c r="D49" s="183"/>
      <c r="E49" s="183"/>
      <c r="F49" s="183"/>
      <c r="G49" s="183"/>
      <c r="H49" s="183"/>
      <c r="I49" s="183"/>
      <c r="J49" s="183"/>
      <c r="K49" s="183"/>
    </row>
    <row r="50" spans="1:13" x14ac:dyDescent="0.15">
      <c r="A50" s="167" t="s">
        <v>398</v>
      </c>
    </row>
    <row r="51" spans="1:13" ht="3.75" customHeight="1" x14ac:dyDescent="0.15">
      <c r="J51" s="240"/>
    </row>
    <row r="52" spans="1:13" ht="15" customHeight="1" x14ac:dyDescent="0.15">
      <c r="A52" s="690" t="s">
        <v>399</v>
      </c>
      <c r="B52" s="691"/>
      <c r="C52" s="691"/>
      <c r="D52" s="692"/>
      <c r="E52" s="682" t="s">
        <v>403</v>
      </c>
      <c r="F52" s="683"/>
      <c r="G52" s="683"/>
      <c r="H52" s="684"/>
      <c r="I52" s="673" t="s">
        <v>282</v>
      </c>
      <c r="J52" s="235"/>
      <c r="K52" s="240"/>
    </row>
    <row r="53" spans="1:13" ht="15" customHeight="1" x14ac:dyDescent="0.15">
      <c r="A53" s="693"/>
      <c r="B53" s="694"/>
      <c r="C53" s="694"/>
      <c r="D53" s="695"/>
      <c r="E53" s="676" t="s">
        <v>400</v>
      </c>
      <c r="F53" s="234"/>
      <c r="G53" s="676" t="s">
        <v>401</v>
      </c>
      <c r="H53" s="239"/>
      <c r="I53" s="674"/>
      <c r="J53" s="235"/>
      <c r="K53" s="240"/>
    </row>
    <row r="54" spans="1:13" ht="27" customHeight="1" x14ac:dyDescent="0.15">
      <c r="A54" s="595"/>
      <c r="B54" s="696"/>
      <c r="C54" s="696"/>
      <c r="D54" s="596"/>
      <c r="E54" s="677"/>
      <c r="F54" s="243" t="s">
        <v>404</v>
      </c>
      <c r="G54" s="677"/>
      <c r="H54" s="251" t="s">
        <v>404</v>
      </c>
      <c r="I54" s="675"/>
      <c r="J54" s="235"/>
      <c r="K54" s="240"/>
    </row>
    <row r="55" spans="1:13" ht="15" customHeight="1" x14ac:dyDescent="0.15">
      <c r="A55" s="685"/>
      <c r="B55" s="685"/>
      <c r="C55" s="685"/>
      <c r="D55" s="685"/>
      <c r="E55" s="367"/>
      <c r="F55" s="244" t="str">
        <f>L55</f>
        <v/>
      </c>
      <c r="G55" s="526"/>
      <c r="H55" s="247" t="str">
        <f>M55</f>
        <v/>
      </c>
      <c r="I55" s="250" t="str">
        <f>IF(E55+G55=0,"",F55+H55)</f>
        <v/>
      </c>
      <c r="J55" s="240"/>
      <c r="K55" s="240"/>
      <c r="L55" s="167" t="str">
        <f>IF(E55="","",ROUND(E55/12,2))</f>
        <v/>
      </c>
      <c r="M55" s="167" t="str">
        <f>IF(G55="","",ROUND(G55/12,2))</f>
        <v/>
      </c>
    </row>
    <row r="56" spans="1:13" ht="15" customHeight="1" x14ac:dyDescent="0.15">
      <c r="A56" s="685"/>
      <c r="B56" s="685"/>
      <c r="C56" s="685"/>
      <c r="D56" s="685"/>
      <c r="E56" s="367"/>
      <c r="F56" s="244" t="str">
        <f t="shared" ref="F56:F59" si="1">L56</f>
        <v/>
      </c>
      <c r="G56" s="526"/>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x14ac:dyDescent="0.15">
      <c r="A57" s="685"/>
      <c r="B57" s="685"/>
      <c r="C57" s="685"/>
      <c r="D57" s="685"/>
      <c r="E57" s="367"/>
      <c r="F57" s="244" t="str">
        <f t="shared" si="1"/>
        <v/>
      </c>
      <c r="G57" s="526"/>
      <c r="H57" s="247" t="str">
        <f t="shared" si="2"/>
        <v/>
      </c>
      <c r="I57" s="250" t="str">
        <f t="shared" si="3"/>
        <v/>
      </c>
      <c r="J57" s="240"/>
      <c r="K57" s="240"/>
      <c r="L57" s="167" t="str">
        <f t="shared" si="4"/>
        <v/>
      </c>
      <c r="M57" s="167" t="str">
        <f t="shared" si="5"/>
        <v/>
      </c>
    </row>
    <row r="58" spans="1:13" ht="15" customHeight="1" x14ac:dyDescent="0.15">
      <c r="A58" s="685"/>
      <c r="B58" s="685"/>
      <c r="C58" s="685"/>
      <c r="D58" s="685"/>
      <c r="E58" s="367"/>
      <c r="F58" s="244" t="str">
        <f t="shared" si="1"/>
        <v/>
      </c>
      <c r="G58" s="526"/>
      <c r="H58" s="247" t="str">
        <f t="shared" si="2"/>
        <v/>
      </c>
      <c r="I58" s="250" t="str">
        <f t="shared" si="3"/>
        <v/>
      </c>
      <c r="J58" s="240"/>
      <c r="K58" s="240"/>
      <c r="L58" s="167" t="str">
        <f t="shared" si="4"/>
        <v/>
      </c>
      <c r="M58" s="167" t="str">
        <f t="shared" si="5"/>
        <v/>
      </c>
    </row>
    <row r="59" spans="1:13" ht="15" customHeight="1" thickBot="1" x14ac:dyDescent="0.2">
      <c r="A59" s="686"/>
      <c r="B59" s="686"/>
      <c r="C59" s="686"/>
      <c r="D59" s="686"/>
      <c r="E59" s="368"/>
      <c r="F59" s="245" t="str">
        <f t="shared" si="1"/>
        <v/>
      </c>
      <c r="G59" s="527"/>
      <c r="H59" s="248" t="str">
        <f t="shared" si="2"/>
        <v/>
      </c>
      <c r="I59" s="249" t="str">
        <f t="shared" si="3"/>
        <v/>
      </c>
      <c r="J59" s="240"/>
      <c r="K59" s="240"/>
      <c r="L59" s="167" t="str">
        <f t="shared" si="4"/>
        <v/>
      </c>
      <c r="M59" s="167" t="str">
        <f t="shared" si="5"/>
        <v/>
      </c>
    </row>
    <row r="60" spans="1:13" ht="15" customHeight="1" thickTop="1" thickBot="1" x14ac:dyDescent="0.2">
      <c r="A60" s="687" t="s">
        <v>282</v>
      </c>
      <c r="B60" s="688"/>
      <c r="C60" s="688"/>
      <c r="D60" s="689"/>
      <c r="E60" s="242" t="str">
        <f>IF(E55="","",SUM(E55:E59))</f>
        <v/>
      </c>
      <c r="F60" s="246" t="str">
        <f>IF(F55="","",SUM(F55:F59))</f>
        <v/>
      </c>
      <c r="G60" s="525" t="str">
        <f>IF(G55="","",SUM(G55:G59))</f>
        <v/>
      </c>
      <c r="H60" s="252" t="str">
        <f>IF(H55="","",SUM(H55:H59))</f>
        <v/>
      </c>
      <c r="I60" s="389" t="str">
        <f>IF(I55="","",SUM(I55:I59))</f>
        <v/>
      </c>
      <c r="J60" s="240"/>
      <c r="K60" s="240"/>
    </row>
    <row r="61" spans="1:13" ht="15" customHeight="1" thickBot="1" x14ac:dyDescent="0.2">
      <c r="A61" s="194"/>
      <c r="B61" s="183"/>
      <c r="C61" s="183"/>
      <c r="D61" s="183"/>
      <c r="E61" s="183"/>
      <c r="F61" s="681" t="s">
        <v>405</v>
      </c>
      <c r="G61" s="681"/>
      <c r="H61" s="681"/>
      <c r="I61" s="390" t="str">
        <f>IF(I60="","",ROUNDDOWN(I60,0))</f>
        <v/>
      </c>
      <c r="J61" s="240"/>
      <c r="K61" s="240"/>
    </row>
    <row r="62" spans="1:13" ht="7.5" customHeight="1" x14ac:dyDescent="0.15">
      <c r="A62" s="194"/>
      <c r="B62" s="183"/>
      <c r="C62" s="183"/>
      <c r="D62" s="183"/>
      <c r="E62" s="183"/>
      <c r="F62" s="183"/>
      <c r="G62" s="183"/>
      <c r="H62" s="183"/>
      <c r="I62" s="183"/>
      <c r="J62" s="240"/>
      <c r="K62" s="240"/>
    </row>
    <row r="63" spans="1:13" ht="7.5" customHeight="1" x14ac:dyDescent="0.15">
      <c r="A63" s="194"/>
      <c r="B63" s="183"/>
      <c r="C63" s="183"/>
      <c r="D63" s="183"/>
      <c r="E63" s="183"/>
      <c r="F63" s="183"/>
      <c r="G63" s="183"/>
      <c r="H63" s="183"/>
      <c r="I63" s="183"/>
      <c r="J63" s="240"/>
      <c r="K63" s="240"/>
    </row>
    <row r="64" spans="1:13" x14ac:dyDescent="0.15">
      <c r="A64" s="167" t="s">
        <v>402</v>
      </c>
      <c r="J64" s="241"/>
      <c r="K64" s="241"/>
    </row>
    <row r="65" spans="1:11" ht="3.75" customHeight="1" x14ac:dyDescent="0.15"/>
    <row r="66" spans="1:11" ht="18.75" customHeight="1" x14ac:dyDescent="0.15">
      <c r="A66" s="636"/>
      <c r="B66" s="637"/>
      <c r="C66" s="637"/>
      <c r="D66" s="637"/>
      <c r="E66" s="637"/>
      <c r="F66" s="637"/>
      <c r="G66" s="637"/>
      <c r="H66" s="637"/>
      <c r="I66" s="637"/>
      <c r="J66" s="637"/>
      <c r="K66" s="638"/>
    </row>
    <row r="67" spans="1:11" ht="18.75" customHeight="1" x14ac:dyDescent="0.15">
      <c r="A67" s="639"/>
      <c r="B67" s="640"/>
      <c r="C67" s="640"/>
      <c r="D67" s="640"/>
      <c r="E67" s="640"/>
      <c r="F67" s="640"/>
      <c r="G67" s="640"/>
      <c r="H67" s="640"/>
      <c r="I67" s="640"/>
      <c r="J67" s="640"/>
      <c r="K67" s="641"/>
    </row>
    <row r="68" spans="1:11" ht="18.75" customHeight="1" x14ac:dyDescent="0.15">
      <c r="A68" s="642"/>
      <c r="B68" s="643"/>
      <c r="C68" s="643"/>
      <c r="D68" s="643"/>
      <c r="E68" s="643"/>
      <c r="F68" s="643"/>
      <c r="G68" s="643"/>
      <c r="H68" s="643"/>
      <c r="I68" s="643"/>
      <c r="J68" s="643"/>
      <c r="K68" s="644"/>
    </row>
    <row r="70" spans="1:11" ht="18.75" customHeight="1" x14ac:dyDescent="0.15"/>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37</vt:i4>
      </vt:variant>
    </vt:vector>
  </HeadingPairs>
  <TitlesOfParts>
    <vt:vector size="5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Arai Katsuya</cp:lastModifiedBy>
  <cp:lastPrinted>2018-05-02T11:26:00Z</cp:lastPrinted>
  <dcterms:created xsi:type="dcterms:W3CDTF">2000-07-04T04:40:42Z</dcterms:created>
  <dcterms:modified xsi:type="dcterms:W3CDTF">2018-05-25T04:12:10Z</dcterms:modified>
</cp:coreProperties>
</file>