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21000医療政策課\長期保存\17：広域医療室\19：委託・補助金\QQ11.産科医・新生児担当医確保事業\R5\05_交付申請依頼\02_施行\99_(作成中)HP用\02_様式\"/>
    </mc:Choice>
  </mc:AlternateContent>
  <xr:revisionPtr revIDLastSave="0" documentId="13_ncr:1_{0A9F98E7-D6CA-4A2F-A950-AB075C570066}" xr6:coauthVersionLast="47" xr6:coauthVersionMax="47" xr10:uidLastSave="{00000000-0000-0000-0000-000000000000}"/>
  <workbookProtection workbookAlgorithmName="SHA-512" workbookHashValue="lqcHjGjLlFJBlV7TnYw7QiCLyqfr4ZUrjz3E2MahK46u8/plzs6j0IS3+zqBU6R7wKiKTFDV6YM20nQWOfrOqQ==" workbookSaltValue="3s+EeBqDZOr6f87tikWCbw==" workbookSpinCount="100000" lockStructure="1"/>
  <bookViews>
    <workbookView xWindow="-120" yWindow="-120" windowWidth="29040" windowHeight="15840" xr2:uid="{00000000-000D-0000-FFFF-FFFF00000000}"/>
  </bookViews>
  <sheets>
    <sheet name="入力シート(交付申請)" sheetId="6" r:id="rId1"/>
    <sheet name="様式1" sheetId="2" r:id="rId2"/>
    <sheet name="2号" sheetId="1" r:id="rId3"/>
    <sheet name="予算抄本" sheetId="3" r:id="rId4"/>
    <sheet name="事業計画書" sheetId="4" r:id="rId5"/>
    <sheet name="交付決定前着手届" sheetId="5" r:id="rId6"/>
    <sheet name="分娩取扱医療機関一覧" sheetId="7" state="hidden" r:id="rId7"/>
  </sheets>
  <externalReferences>
    <externalReference r:id="rId8"/>
  </externalReferences>
  <definedNames>
    <definedName name="_xlnm.Print_Area" localSheetId="2">'2号'!$A$1:$M$16</definedName>
    <definedName name="_xlnm.Print_Area" localSheetId="5">交付決定前着手届!$A$1:$K$40</definedName>
    <definedName name="_xlnm.Print_Area" localSheetId="4">事業計画書!$A$1:$K$30</definedName>
    <definedName name="_xlnm.Print_Area" localSheetId="0">'入力シート(交付申請)'!$A$1:$T$13</definedName>
    <definedName name="_xlnm.Print_Area" localSheetId="3">予算抄本!$A$1:$F$28</definedName>
    <definedName name="_xlnm.Print_Area" localSheetId="1">様式1!$A$1:$K$38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 r="E9" i="3"/>
  <c r="D10" i="1"/>
  <c r="B9" i="4"/>
  <c r="B24" i="4"/>
  <c r="E5" i="4" l="1"/>
  <c r="G11" i="4"/>
  <c r="E11" i="4"/>
  <c r="C11" i="4"/>
  <c r="G10" i="4"/>
  <c r="G10" i="1" s="1"/>
  <c r="E10" i="4"/>
  <c r="C10" i="4"/>
  <c r="B2" i="3"/>
  <c r="D23" i="4" l="1"/>
  <c r="B23" i="4"/>
  <c r="G15" i="4"/>
  <c r="I11" i="4"/>
  <c r="I10" i="4"/>
  <c r="D23" i="2"/>
  <c r="F26" i="5"/>
  <c r="F16" i="5"/>
  <c r="I3" i="5"/>
  <c r="C13" i="3"/>
  <c r="I6" i="1"/>
  <c r="H10" i="2"/>
  <c r="H11" i="2"/>
  <c r="H9" i="2"/>
  <c r="I2" i="5"/>
  <c r="I27" i="4" l="1"/>
  <c r="C10" i="1"/>
  <c r="E7" i="3"/>
  <c r="F10" i="1"/>
  <c r="H10" i="1" s="1"/>
  <c r="I15" i="4"/>
  <c r="H8" i="5"/>
  <c r="H9" i="5"/>
  <c r="H10" i="5"/>
  <c r="I39" i="5"/>
  <c r="E39" i="5"/>
  <c r="F23" i="5"/>
  <c r="I11" i="5"/>
  <c r="I7" i="5"/>
  <c r="G12" i="1"/>
  <c r="D27" i="3"/>
  <c r="D26" i="3"/>
  <c r="D24" i="3"/>
  <c r="C11" i="3"/>
  <c r="D12" i="1"/>
  <c r="I37" i="2"/>
  <c r="E37" i="2"/>
  <c r="I12" i="2"/>
  <c r="I4" i="2"/>
  <c r="I3" i="2"/>
  <c r="E10" i="1" l="1"/>
  <c r="F20" i="5"/>
  <c r="C12" i="1"/>
  <c r="E12" i="1" l="1"/>
  <c r="F12" i="1"/>
  <c r="E21" i="3" s="1"/>
  <c r="I10" i="1" l="1"/>
  <c r="J10" i="1" s="1"/>
  <c r="H12" i="1"/>
  <c r="K10" i="1" l="1"/>
  <c r="K12" i="1" s="1"/>
  <c r="D27" i="2"/>
  <c r="I12" i="1"/>
  <c r="J12" i="1" l="1"/>
  <c r="C7" i="3" l="1"/>
  <c r="C21" i="3" l="1"/>
</calcChain>
</file>

<file path=xl/sharedStrings.xml><?xml version="1.0" encoding="utf-8"?>
<sst xmlns="http://schemas.openxmlformats.org/spreadsheetml/2006/main" count="256" uniqueCount="237">
  <si>
    <t>総事業費</t>
    <rPh sb="0" eb="4">
      <t>ソウジギョウヒ</t>
    </rPh>
    <phoneticPr fontId="4"/>
  </si>
  <si>
    <t>氏名</t>
  </si>
  <si>
    <t>３　関係書類</t>
  </si>
  <si>
    <t>様式第２号（第４条関係）</t>
    <rPh sb="0" eb="3">
      <t>ヨウシキダイ</t>
    </rPh>
    <rPh sb="4" eb="5">
      <t>ゴウ</t>
    </rPh>
    <rPh sb="6" eb="7">
      <t>ダイ</t>
    </rPh>
    <rPh sb="8" eb="11">
      <t>ジョウカンケイ</t>
    </rPh>
    <phoneticPr fontId="4"/>
  </si>
  <si>
    <t>徳島県地域医療介護総合確保基金事業経費所要額調</t>
    <rPh sb="0" eb="5">
      <t>トクシマケンチイキ</t>
    </rPh>
    <rPh sb="5" eb="9">
      <t>イリョウカイゴ</t>
    </rPh>
    <rPh sb="9" eb="11">
      <t>ソウゴウ</t>
    </rPh>
    <rPh sb="11" eb="15">
      <t>カクホキキン</t>
    </rPh>
    <rPh sb="15" eb="21">
      <t>ジギョウケイヒショヨウ</t>
    </rPh>
    <rPh sb="21" eb="22">
      <t>ガク</t>
    </rPh>
    <rPh sb="22" eb="23">
      <t>シラベ</t>
    </rPh>
    <phoneticPr fontId="4"/>
  </si>
  <si>
    <t>区分</t>
    <rPh sb="0" eb="2">
      <t>クブン</t>
    </rPh>
    <phoneticPr fontId="4"/>
  </si>
  <si>
    <t>B</t>
  </si>
  <si>
    <t>C</t>
  </si>
  <si>
    <t>A</t>
  </si>
  <si>
    <t>（３）その他参考となる資料</t>
  </si>
  <si>
    <t xml:space="preserve">                                                                        </t>
  </si>
  <si>
    <t>寄付金その他の収入金</t>
    <rPh sb="0" eb="3">
      <t>キフキン</t>
    </rPh>
    <rPh sb="5" eb="6">
      <t>タ</t>
    </rPh>
    <rPh sb="7" eb="10">
      <t>シュウニュウキン</t>
    </rPh>
    <phoneticPr fontId="4"/>
  </si>
  <si>
    <t>差引額
（A-B)</t>
    <rPh sb="0" eb="3">
      <t>サシヒキガク</t>
    </rPh>
    <phoneticPr fontId="4"/>
  </si>
  <si>
    <t>県補助金</t>
    <rPh sb="0" eb="1">
      <t>ケン</t>
    </rPh>
    <rPh sb="1" eb="4">
      <t>ホジョキン</t>
    </rPh>
    <phoneticPr fontId="4"/>
  </si>
  <si>
    <t>D</t>
  </si>
  <si>
    <t>E</t>
  </si>
  <si>
    <t>（その他支出）</t>
    <rPh sb="3" eb="4">
      <t>タ</t>
    </rPh>
    <rPh sb="4" eb="6">
      <t>シシュツ</t>
    </rPh>
    <phoneticPr fontId="4"/>
  </si>
  <si>
    <t>F</t>
  </si>
  <si>
    <t xml:space="preserve"> 連絡先</t>
  </si>
  <si>
    <t>県補助
所要額</t>
    <rPh sb="0" eb="1">
      <t>ケン</t>
    </rPh>
    <rPh sb="1" eb="3">
      <t>ホジョ</t>
    </rPh>
    <rPh sb="4" eb="6">
      <t>ショヨウ</t>
    </rPh>
    <rPh sb="6" eb="7">
      <t>ガク</t>
    </rPh>
    <phoneticPr fontId="4"/>
  </si>
  <si>
    <t>G</t>
  </si>
  <si>
    <t>H</t>
  </si>
  <si>
    <t>I</t>
  </si>
  <si>
    <t>対象経費の支出予定額</t>
    <rPh sb="0" eb="4">
      <t>タイショウケイヒ</t>
    </rPh>
    <rPh sb="5" eb="10">
      <t>シシュツヨテイガク</t>
    </rPh>
    <phoneticPr fontId="4"/>
  </si>
  <si>
    <t>選定額</t>
    <rPh sb="0" eb="3">
      <t>センテイガク</t>
    </rPh>
    <phoneticPr fontId="4"/>
  </si>
  <si>
    <t>基準額</t>
    <rPh sb="0" eb="3">
      <t>キジュンガク</t>
    </rPh>
    <phoneticPr fontId="4"/>
  </si>
  <si>
    <t>（A-H）</t>
  </si>
  <si>
    <t>備考</t>
    <rPh sb="0" eb="2">
      <t>ビコウ</t>
    </rPh>
    <phoneticPr fontId="4"/>
  </si>
  <si>
    <t>担当者連絡先</t>
    <rPh sb="0" eb="3">
      <t>たんとうしゃ</t>
    </rPh>
    <rPh sb="3" eb="6">
      <t>れんらくさき</t>
    </rPh>
    <phoneticPr fontId="1" type="Hiragana"/>
  </si>
  <si>
    <t>（円）</t>
    <rPh sb="1" eb="2">
      <t>エン</t>
    </rPh>
    <phoneticPr fontId="4"/>
  </si>
  <si>
    <t>県補助
基本額</t>
    <rPh sb="0" eb="3">
      <t>ケンホジョ</t>
    </rPh>
    <rPh sb="4" eb="7">
      <t>キホンガク</t>
    </rPh>
    <phoneticPr fontId="4"/>
  </si>
  <si>
    <t>合計</t>
    <rPh sb="0" eb="2">
      <t>ゴウケイ</t>
    </rPh>
    <phoneticPr fontId="4"/>
  </si>
  <si>
    <t>計</t>
    <rPh sb="0" eb="1">
      <t>ケイ</t>
    </rPh>
    <phoneticPr fontId="4"/>
  </si>
  <si>
    <t>上記のとおり相違ありません。</t>
    <rPh sb="0" eb="2">
      <t>ジョウキ</t>
    </rPh>
    <rPh sb="6" eb="8">
      <t>ソウイ</t>
    </rPh>
    <phoneticPr fontId="4"/>
  </si>
  <si>
    <t>２　交付申請額</t>
  </si>
  <si>
    <t>（注）</t>
    <rPh sb="1" eb="2">
      <t>チュウ</t>
    </rPh>
    <phoneticPr fontId="4"/>
  </si>
  <si>
    <t>１　F欄には、D欄の金額とE欄の金額とを比較して少ない方の額を記入すること。</t>
    <rPh sb="3" eb="4">
      <t>ラン</t>
    </rPh>
    <rPh sb="8" eb="9">
      <t>ラン</t>
    </rPh>
    <rPh sb="10" eb="12">
      <t>キンガク</t>
    </rPh>
    <rPh sb="14" eb="15">
      <t>ラン</t>
    </rPh>
    <rPh sb="16" eb="18">
      <t>キンガク</t>
    </rPh>
    <rPh sb="20" eb="22">
      <t>ヒカク</t>
    </rPh>
    <rPh sb="24" eb="25">
      <t>スク</t>
    </rPh>
    <rPh sb="27" eb="28">
      <t>ホウ</t>
    </rPh>
    <rPh sb="29" eb="30">
      <t>ガク</t>
    </rPh>
    <rPh sb="31" eb="33">
      <t>キニュウ</t>
    </rPh>
    <phoneticPr fontId="4"/>
  </si>
  <si>
    <t>２　G欄には、C欄の金額とF欄の金額とを比較して少ない方の額を記入すること。</t>
    <rPh sb="3" eb="4">
      <t>ラン</t>
    </rPh>
    <rPh sb="8" eb="9">
      <t>ラン</t>
    </rPh>
    <rPh sb="10" eb="12">
      <t>キンガク</t>
    </rPh>
    <rPh sb="14" eb="15">
      <t>ラン</t>
    </rPh>
    <rPh sb="16" eb="18">
      <t>キンガク</t>
    </rPh>
    <rPh sb="20" eb="22">
      <t>ヒカク</t>
    </rPh>
    <rPh sb="24" eb="25">
      <t>スク</t>
    </rPh>
    <rPh sb="27" eb="28">
      <t>ホウ</t>
    </rPh>
    <rPh sb="29" eb="30">
      <t>ガク</t>
    </rPh>
    <rPh sb="31" eb="33">
      <t>キニュウ</t>
    </rPh>
    <phoneticPr fontId="4"/>
  </si>
  <si>
    <t>（単位：円）</t>
  </si>
  <si>
    <t>収入の部</t>
    <rPh sb="0" eb="2">
      <t>シュウニュウ</t>
    </rPh>
    <rPh sb="3" eb="4">
      <t>ブ</t>
    </rPh>
    <phoneticPr fontId="4"/>
  </si>
  <si>
    <t>補 助 金 交 付 申 請 書</t>
  </si>
  <si>
    <t>寄附金</t>
    <rPh sb="0" eb="3">
      <t>キフキン</t>
    </rPh>
    <phoneticPr fontId="4"/>
  </si>
  <si>
    <t>１　補助事業名</t>
  </si>
  <si>
    <t>様式第１号（第４条関係）</t>
  </si>
  <si>
    <t>（２）収支予算書（見込書）抄本</t>
  </si>
  <si>
    <t>診療収入</t>
    <rPh sb="0" eb="2">
      <t>シンリョウ</t>
    </rPh>
    <rPh sb="2" eb="4">
      <t>シュウニュウ</t>
    </rPh>
    <phoneticPr fontId="4"/>
  </si>
  <si>
    <t>（その他収入）</t>
    <rPh sb="3" eb="4">
      <t>タ</t>
    </rPh>
    <rPh sb="4" eb="6">
      <t>シュウニュウ</t>
    </rPh>
    <phoneticPr fontId="4"/>
  </si>
  <si>
    <t>支出の部</t>
    <rPh sb="0" eb="2">
      <t>シシュツ</t>
    </rPh>
    <rPh sb="3" eb="4">
      <t>ブ</t>
    </rPh>
    <phoneticPr fontId="4"/>
  </si>
  <si>
    <t>補助事業者名</t>
    <rPh sb="0" eb="2">
      <t>ほじょ</t>
    </rPh>
    <rPh sb="2" eb="5">
      <t>じぎょうしゃ</t>
    </rPh>
    <rPh sb="5" eb="6">
      <t>めい</t>
    </rPh>
    <phoneticPr fontId="1" type="Hiragana"/>
  </si>
  <si>
    <t>代表者職氏名</t>
    <rPh sb="3" eb="4">
      <t>しょく</t>
    </rPh>
    <phoneticPr fontId="1" type="Hiragana"/>
  </si>
  <si>
    <t>○○会　○○○○病院</t>
    <rPh sb="2" eb="3">
      <t>カイ</t>
    </rPh>
    <rPh sb="8" eb="10">
      <t>ビョウイン</t>
    </rPh>
    <phoneticPr fontId="4"/>
  </si>
  <si>
    <t>１　事　業　名</t>
  </si>
  <si>
    <t>３　事 業 主 体</t>
    <rPh sb="2" eb="3">
      <t>こと</t>
    </rPh>
    <rPh sb="4" eb="5">
      <t>ごう</t>
    </rPh>
    <rPh sb="6" eb="7">
      <t>おも</t>
    </rPh>
    <rPh sb="8" eb="9">
      <t>からだ</t>
    </rPh>
    <phoneticPr fontId="1" type="Hiragana"/>
  </si>
  <si>
    <t>４　着手年月日</t>
    <rPh sb="2" eb="4">
      <t>ちゃくしゅ</t>
    </rPh>
    <rPh sb="4" eb="7">
      <t>ねんがっぴ</t>
    </rPh>
    <phoneticPr fontId="1" type="Hiragana"/>
  </si>
  <si>
    <t>５　交付決定前の着手を必要とする理由</t>
    <rPh sb="2" eb="4">
      <t>こうふ</t>
    </rPh>
    <rPh sb="4" eb="7">
      <t>けっていまえ</t>
    </rPh>
    <rPh sb="8" eb="10">
      <t>ちゃくしゅ</t>
    </rPh>
    <rPh sb="11" eb="13">
      <t>ひつよう</t>
    </rPh>
    <rPh sb="16" eb="18">
      <t>りゆう</t>
    </rPh>
    <phoneticPr fontId="1" type="Hiragana"/>
  </si>
  <si>
    <t>６　条　　件　</t>
    <rPh sb="2" eb="3">
      <t>じょう</t>
    </rPh>
    <rPh sb="5" eb="6">
      <t>けん</t>
    </rPh>
    <phoneticPr fontId="1" type="Hiragana"/>
  </si>
  <si>
    <t>７　担当者の氏名，連絡先（個人の場合は，連絡先のみ御記入ください。）</t>
  </si>
  <si>
    <t xml:space="preserve"> 補助金の交付決定通知の額が交付申請の額に達しない場合においても異議はない。</t>
  </si>
  <si>
    <t>（１）徳島県地域医療介護総合確保基金事業経費所要額調(様式第２号）</t>
    <rPh sb="6" eb="8">
      <t>ちいき</t>
    </rPh>
    <rPh sb="8" eb="10">
      <t>いりょう</t>
    </rPh>
    <rPh sb="10" eb="12">
      <t>かいご</t>
    </rPh>
    <rPh sb="12" eb="14">
      <t>そうごう</t>
    </rPh>
    <rPh sb="14" eb="16">
      <t>かくほ</t>
    </rPh>
    <rPh sb="16" eb="18">
      <t>ききん</t>
    </rPh>
    <rPh sb="18" eb="20">
      <t>じぎょう</t>
    </rPh>
    <rPh sb="20" eb="22">
      <t>けいひ</t>
    </rPh>
    <rPh sb="22" eb="24">
      <t>しょよう</t>
    </rPh>
    <rPh sb="24" eb="25">
      <t>がく</t>
    </rPh>
    <rPh sb="25" eb="26">
      <t>しら</t>
    </rPh>
    <rPh sb="27" eb="29">
      <t>ようしき</t>
    </rPh>
    <rPh sb="29" eb="30">
      <t>だい</t>
    </rPh>
    <rPh sb="31" eb="32">
      <t>ごう</t>
    </rPh>
    <phoneticPr fontId="1" type="Hiragana"/>
  </si>
  <si>
    <t>（例）</t>
    <rPh sb="1" eb="2">
      <t>れい</t>
    </rPh>
    <phoneticPr fontId="1" type="Hiragana"/>
  </si>
  <si>
    <t>ここに入力→</t>
    <rPh sb="3" eb="5">
      <t>にゅうりょく</t>
    </rPh>
    <phoneticPr fontId="1" type="Hiragana"/>
  </si>
  <si>
    <t>病院名</t>
    <rPh sb="0" eb="2">
      <t>びょういん</t>
    </rPh>
    <rPh sb="2" eb="3">
      <t>めい</t>
    </rPh>
    <phoneticPr fontId="1" type="Hiragana"/>
  </si>
  <si>
    <t>○○○○病院</t>
    <rPh sb="4" eb="6">
      <t>びょういん</t>
    </rPh>
    <phoneticPr fontId="1" type="Hiragana"/>
  </si>
  <si>
    <t>所在地</t>
    <rPh sb="0" eb="3">
      <t>しょざいち</t>
    </rPh>
    <phoneticPr fontId="1" type="Hiragana"/>
  </si>
  <si>
    <t>徳島県○○市△△町□番◇号</t>
    <rPh sb="0" eb="3">
      <t>トクシマケン</t>
    </rPh>
    <rPh sb="5" eb="6">
      <t>シ</t>
    </rPh>
    <rPh sb="8" eb="9">
      <t>マチ</t>
    </rPh>
    <rPh sb="10" eb="11">
      <t>バン</t>
    </rPh>
    <rPh sb="12" eb="13">
      <t>ゴウ</t>
    </rPh>
    <phoneticPr fontId="4"/>
  </si>
  <si>
    <t>氏名１（正式名称）</t>
    <rPh sb="0" eb="2">
      <t>しめい</t>
    </rPh>
    <rPh sb="4" eb="8">
      <t>せいしきめいしょう</t>
    </rPh>
    <phoneticPr fontId="1" type="Hiragana"/>
  </si>
  <si>
    <t>代表者氏名</t>
    <rPh sb="0" eb="3">
      <t>だいひょうしゃ</t>
    </rPh>
    <rPh sb="3" eb="5">
      <t>しめい</t>
    </rPh>
    <phoneticPr fontId="1" type="Hiragana"/>
  </si>
  <si>
    <t>理事長　○○　○○</t>
    <rPh sb="0" eb="3">
      <t>リジチョウ</t>
    </rPh>
    <phoneticPr fontId="4"/>
  </si>
  <si>
    <t>文書番号</t>
    <rPh sb="0" eb="2">
      <t>ぶんしょ</t>
    </rPh>
    <rPh sb="2" eb="4">
      <t>ばんごう</t>
    </rPh>
    <phoneticPr fontId="1" type="Hiragana"/>
  </si>
  <si>
    <t>申請日</t>
    <rPh sb="0" eb="3">
      <t>しんせいび</t>
    </rPh>
    <phoneticPr fontId="1" type="Hiragana"/>
  </si>
  <si>
    <t>担当者氏名</t>
    <rPh sb="0" eb="3">
      <t>たんとうしゃ</t>
    </rPh>
    <rPh sb="3" eb="5">
      <t>しめい</t>
    </rPh>
    <phoneticPr fontId="1" type="Hiragana"/>
  </si>
  <si>
    <t>〇〇課　〇〇　〇○</t>
    <rPh sb="2" eb="3">
      <t>カ</t>
    </rPh>
    <phoneticPr fontId="4"/>
  </si>
  <si>
    <t>011-222-3333</t>
  </si>
  <si>
    <t>科目</t>
    <rPh sb="0" eb="2">
      <t>かもく</t>
    </rPh>
    <phoneticPr fontId="1" type="Hiragana"/>
  </si>
  <si>
    <t>金額</t>
    <rPh sb="0" eb="2">
      <t>きんがく</t>
    </rPh>
    <phoneticPr fontId="1" type="Hiragana"/>
  </si>
  <si>
    <t>（事業者名）</t>
  </si>
  <si>
    <t>（代表者職氏名）</t>
  </si>
  <si>
    <t>【事業計画書】</t>
    <rPh sb="1" eb="3">
      <t>じぎょう</t>
    </rPh>
    <rPh sb="3" eb="6">
      <t>けいかくしょ</t>
    </rPh>
    <phoneticPr fontId="1" type="Hiragana"/>
  </si>
  <si>
    <t>徳 島 県 知 事　殿</t>
  </si>
  <si>
    <t>交付申請（様式第１～２号、予算書抄本）入力用　</t>
    <rPh sb="19" eb="22">
      <t>にゅうりょくよう</t>
    </rPh>
    <phoneticPr fontId="1" type="Hiragana"/>
  </si>
  <si>
    <t xml:space="preserve">２　事　業　費 </t>
    <rPh sb="2" eb="3">
      <t>こと</t>
    </rPh>
    <rPh sb="4" eb="5">
      <t>ごう</t>
    </rPh>
    <rPh sb="6" eb="7">
      <t>ひ</t>
    </rPh>
    <phoneticPr fontId="1" type="Hiragana"/>
  </si>
  <si>
    <t>寄付金</t>
    <rPh sb="0" eb="3">
      <t>きふきん</t>
    </rPh>
    <phoneticPr fontId="1" type="Hiragana"/>
  </si>
  <si>
    <t>その他の収入額</t>
    <rPh sb="2" eb="3">
      <t>た</t>
    </rPh>
    <rPh sb="4" eb="6">
      <t>しゅうにゅう</t>
    </rPh>
    <rPh sb="6" eb="7">
      <t>がく</t>
    </rPh>
    <phoneticPr fontId="1" type="Hiragana"/>
  </si>
  <si>
    <t>※E６、G６、H６については、数式を入れておりますが、異なる場合は、手入力をお願いいたします。</t>
    <rPh sb="15" eb="17">
      <t>スウシキ</t>
    </rPh>
    <rPh sb="18" eb="19">
      <t>イ</t>
    </rPh>
    <rPh sb="27" eb="28">
      <t>コト</t>
    </rPh>
    <rPh sb="30" eb="32">
      <t>バアイ</t>
    </rPh>
    <rPh sb="34" eb="37">
      <t>テニュウリョク</t>
    </rPh>
    <rPh sb="39" eb="40">
      <t>ネガ</t>
    </rPh>
    <phoneticPr fontId="4"/>
  </si>
  <si>
    <t>徳島市</t>
    <rPh sb="0" eb="3">
      <t>トクシマシ</t>
    </rPh>
    <phoneticPr fontId="2"/>
  </si>
  <si>
    <t>蕙愛レディースクリニック</t>
  </si>
  <si>
    <t>770-0023</t>
  </si>
  <si>
    <t>徳島市佐古三番町4番6号</t>
  </si>
  <si>
    <t>088-653-1201</t>
  </si>
  <si>
    <t>祖川産婦人科クリニック</t>
    <rPh sb="2" eb="6">
      <t>サンフジンカ</t>
    </rPh>
    <phoneticPr fontId="2"/>
  </si>
  <si>
    <t>770-0003</t>
  </si>
  <si>
    <t xml:space="preserve">徳島市北田宮3-5-65 </t>
  </si>
  <si>
    <t>088-633-1133</t>
  </si>
  <si>
    <t>770-0812</t>
  </si>
  <si>
    <t>徳島市北常三島町2丁目34番地</t>
  </si>
  <si>
    <t>088-622-5121</t>
  </si>
  <si>
    <t>770-8503</t>
  </si>
  <si>
    <t>徳島市蔵本町2丁目50番地の1</t>
  </si>
  <si>
    <t>088-631-3111</t>
  </si>
  <si>
    <t>770-8539</t>
  </si>
  <si>
    <t>徳島市蔵本町1丁目10-3</t>
  </si>
  <si>
    <t>088-631-7151</t>
  </si>
  <si>
    <t>鳴門市</t>
    <rPh sb="0" eb="3">
      <t>ナルトシ</t>
    </rPh>
    <phoneticPr fontId="2"/>
  </si>
  <si>
    <t>772-8503</t>
  </si>
  <si>
    <t>鳴門市撫養町黒崎字小谷32番</t>
  </si>
  <si>
    <t>088-683-0011</t>
  </si>
  <si>
    <t>小松島市</t>
    <rPh sb="0" eb="4">
      <t>コマツシマシ</t>
    </rPh>
    <phoneticPr fontId="2"/>
  </si>
  <si>
    <t>773-8502</t>
  </si>
  <si>
    <t>小松島市小松島町字井利ノ口103番地</t>
  </si>
  <si>
    <t>0885-32-2555</t>
  </si>
  <si>
    <t>阿南市</t>
    <rPh sb="0" eb="3">
      <t>アナンシ</t>
    </rPh>
    <phoneticPr fontId="2"/>
  </si>
  <si>
    <t>774-0045</t>
  </si>
  <si>
    <t>阿南市宝田町川原６－１</t>
    <rPh sb="3" eb="6">
      <t>タカラダチョウ</t>
    </rPh>
    <rPh sb="6" eb="8">
      <t>カワハラ</t>
    </rPh>
    <phoneticPr fontId="2"/>
  </si>
  <si>
    <t>0884-28-7777</t>
  </si>
  <si>
    <t>吉野川市</t>
    <rPh sb="0" eb="4">
      <t>ヨシノガワシ</t>
    </rPh>
    <phoneticPr fontId="2"/>
  </si>
  <si>
    <t xml:space="preserve">776-0014 </t>
  </si>
  <si>
    <t>吉野川市鴨島町知恵島字西知恵島120</t>
  </si>
  <si>
    <t>0883-26-2222</t>
  </si>
  <si>
    <t>石井町</t>
    <rPh sb="0" eb="3">
      <t>イシイチョウ</t>
    </rPh>
    <phoneticPr fontId="2"/>
  </si>
  <si>
    <t>遠藤産婦人科</t>
  </si>
  <si>
    <t>779-3233</t>
  </si>
  <si>
    <t>名西郡石井町石井字石井513番地の1</t>
  </si>
  <si>
    <t>088-674-6818</t>
  </si>
  <si>
    <t>牟岐町</t>
    <rPh sb="0" eb="3">
      <t>ムギチョウ</t>
    </rPh>
    <phoneticPr fontId="2"/>
  </si>
  <si>
    <t>775-0006</t>
  </si>
  <si>
    <t>海部郡牟岐町大字中村字本村75-1</t>
  </si>
  <si>
    <t>0884-72-1166</t>
  </si>
  <si>
    <t>藍住町</t>
    <rPh sb="0" eb="3">
      <t>アイズミチョウ</t>
    </rPh>
    <phoneticPr fontId="2"/>
  </si>
  <si>
    <t>771-1221</t>
  </si>
  <si>
    <t>板野郡藍住町東中富字長江傍示5番地の6</t>
  </si>
  <si>
    <t>088-692-0333</t>
  </si>
  <si>
    <t>つるぎ町</t>
    <rPh sb="3" eb="4">
      <t>チョウ</t>
    </rPh>
    <phoneticPr fontId="2"/>
  </si>
  <si>
    <t>779-4401</t>
  </si>
  <si>
    <t>美馬郡つるぎ町半田字中藪234-1</t>
  </si>
  <si>
    <t>0883-64-3145</t>
  </si>
  <si>
    <t>産科医療機関</t>
    <rPh sb="0" eb="2">
      <t>サンカ</t>
    </rPh>
    <rPh sb="2" eb="4">
      <t>イリョウ</t>
    </rPh>
    <rPh sb="4" eb="6">
      <t>キカン</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</si>
  <si>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</si>
  <si>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</si>
  <si>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</si>
  <si>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分娩取り扱い医療機関一覧</t>
    <rPh sb="0" eb="3">
      <t>ブンベント</t>
    </rPh>
    <rPh sb="4" eb="5">
      <t>アツカ</t>
    </rPh>
    <rPh sb="6" eb="10">
      <t>イリョウキカン</t>
    </rPh>
    <rPh sb="10" eb="12">
      <t>イチラン</t>
    </rPh>
    <phoneticPr fontId="6"/>
  </si>
  <si>
    <t>地域</t>
    <rPh sb="0" eb="2">
      <t>チイキ</t>
    </rPh>
    <phoneticPr fontId="6"/>
  </si>
  <si>
    <t>代表者</t>
    <rPh sb="0" eb="3">
      <t>ダイヒョウシャ</t>
    </rPh>
    <phoneticPr fontId="6"/>
  </si>
  <si>
    <t>申請者名称</t>
    <rPh sb="0" eb="3">
      <t>シンセイシャ</t>
    </rPh>
    <rPh sb="3" eb="5">
      <t>メイショウ</t>
    </rPh>
    <phoneticPr fontId="6"/>
  </si>
  <si>
    <t>申請者住所</t>
    <rPh sb="0" eb="3">
      <t>シンセイシャ</t>
    </rPh>
    <rPh sb="3" eb="5">
      <t>ジュウショ</t>
    </rPh>
    <phoneticPr fontId="6"/>
  </si>
  <si>
    <t>徳島県立中央病院</t>
    <rPh sb="0" eb="3">
      <t>トクシマケン</t>
    </rPh>
    <rPh sb="3" eb="4">
      <t>タ</t>
    </rPh>
    <rPh sb="4" eb="6">
      <t>チュウオウ</t>
    </rPh>
    <rPh sb="6" eb="8">
      <t>ビョウイン</t>
    </rPh>
    <phoneticPr fontId="2"/>
  </si>
  <si>
    <t>徳島県立海部病院</t>
    <rPh sb="0" eb="2">
      <t>トクシマ</t>
    </rPh>
    <rPh sb="2" eb="4">
      <t>ケンリツ</t>
    </rPh>
    <rPh sb="4" eb="6">
      <t>カイフ</t>
    </rPh>
    <rPh sb="6" eb="8">
      <t>ビョウイン</t>
    </rPh>
    <phoneticPr fontId="2"/>
  </si>
  <si>
    <t>徳島市民病院</t>
    <phoneticPr fontId="2"/>
  </si>
  <si>
    <t>つるぎ町立半田病院</t>
    <phoneticPr fontId="2"/>
  </si>
  <si>
    <t>徳島県鳴門病院</t>
    <rPh sb="0" eb="2">
      <t>トクシマ</t>
    </rPh>
    <rPh sb="2" eb="3">
      <t>ケン</t>
    </rPh>
    <rPh sb="3" eb="5">
      <t>ナルト</t>
    </rPh>
    <rPh sb="5" eb="7">
      <t>ビョウイン</t>
    </rPh>
    <phoneticPr fontId="2"/>
  </si>
  <si>
    <t>徳島赤十字病院</t>
    <rPh sb="0" eb="2">
      <t>トクシマ</t>
    </rPh>
    <rPh sb="2" eb="5">
      <t>セキジュウジ</t>
    </rPh>
    <rPh sb="5" eb="7">
      <t>ビョウイン</t>
    </rPh>
    <phoneticPr fontId="2"/>
  </si>
  <si>
    <t>吉野川医療センター</t>
    <phoneticPr fontId="2"/>
  </si>
  <si>
    <t>阿南医療センター</t>
    <rPh sb="0" eb="2">
      <t>アナン</t>
    </rPh>
    <rPh sb="2" eb="4">
      <t>イリョウ</t>
    </rPh>
    <phoneticPr fontId="2"/>
  </si>
  <si>
    <t>徳島大学病院</t>
    <rPh sb="0" eb="2">
      <t>トクシマ</t>
    </rPh>
    <rPh sb="2" eb="4">
      <t>ダイガク</t>
    </rPh>
    <rPh sb="4" eb="6">
      <t>ビョウイン</t>
    </rPh>
    <phoneticPr fontId="2"/>
  </si>
  <si>
    <t>中山産婦人科</t>
    <phoneticPr fontId="6"/>
  </si>
  <si>
    <t>地方独立行政法人徳島県鳴門病院</t>
    <rPh sb="0" eb="2">
      <t>チホウ</t>
    </rPh>
    <rPh sb="2" eb="4">
      <t>ドクリツ</t>
    </rPh>
    <rPh sb="4" eb="6">
      <t>ギョウセイ</t>
    </rPh>
    <rPh sb="6" eb="8">
      <t>ホウジン</t>
    </rPh>
    <rPh sb="8" eb="11">
      <t>トクシマケン</t>
    </rPh>
    <rPh sb="11" eb="13">
      <t>ナルト</t>
    </rPh>
    <rPh sb="13" eb="15">
      <t>ビョウイン</t>
    </rPh>
    <phoneticPr fontId="0"/>
  </si>
  <si>
    <t>医療法人周和会</t>
    <rPh sb="0" eb="2">
      <t>イリョウ</t>
    </rPh>
    <rPh sb="2" eb="4">
      <t>ホウジン</t>
    </rPh>
    <rPh sb="4" eb="5">
      <t>シュウ</t>
    </rPh>
    <rPh sb="5" eb="7">
      <t>ワカイ</t>
    </rPh>
    <phoneticPr fontId="0"/>
  </si>
  <si>
    <t>医療法人祖川クリニック</t>
    <rPh sb="0" eb="2">
      <t>イリョウ</t>
    </rPh>
    <rPh sb="2" eb="4">
      <t>ホウジン</t>
    </rPh>
    <rPh sb="4" eb="6">
      <t>ソガワ</t>
    </rPh>
    <phoneticPr fontId="0"/>
  </si>
  <si>
    <t>医療法人遠藤産婦人科</t>
    <rPh sb="4" eb="6">
      <t>エンドウ</t>
    </rPh>
    <rPh sb="6" eb="10">
      <t>サンフジンカ</t>
    </rPh>
    <phoneticPr fontId="0"/>
  </si>
  <si>
    <t>医療法人中山産婦人科</t>
    <rPh sb="4" eb="6">
      <t>ナカヤマ</t>
    </rPh>
    <rPh sb="6" eb="10">
      <t>サンフジンカ</t>
    </rPh>
    <phoneticPr fontId="0"/>
  </si>
  <si>
    <t>NO.</t>
    <phoneticPr fontId="6"/>
  </si>
  <si>
    <t>徳島県鳴門市撫養町黒崎字小谷32番</t>
    <rPh sb="0" eb="3">
      <t>トクシマケン</t>
    </rPh>
    <rPh sb="3" eb="6">
      <t>ナルトシ</t>
    </rPh>
    <rPh sb="6" eb="7">
      <t>ナ</t>
    </rPh>
    <rPh sb="7" eb="8">
      <t>ヤシナ</t>
    </rPh>
    <rPh sb="8" eb="9">
      <t>チョウ</t>
    </rPh>
    <rPh sb="9" eb="11">
      <t>クロサキ</t>
    </rPh>
    <rPh sb="11" eb="12">
      <t>ジ</t>
    </rPh>
    <rPh sb="12" eb="14">
      <t>コタニ</t>
    </rPh>
    <rPh sb="16" eb="17">
      <t>バン</t>
    </rPh>
    <phoneticPr fontId="0"/>
  </si>
  <si>
    <t>徳島県徳島市北佐古一番町5番12号</t>
    <rPh sb="0" eb="3">
      <t>トクシマケン</t>
    </rPh>
    <rPh sb="3" eb="6">
      <t>トクシマシ</t>
    </rPh>
    <rPh sb="6" eb="9">
      <t>キタサコ</t>
    </rPh>
    <rPh sb="9" eb="12">
      <t>イチバンチョウ</t>
    </rPh>
    <rPh sb="13" eb="14">
      <t>バン</t>
    </rPh>
    <rPh sb="16" eb="17">
      <t>ゴウ</t>
    </rPh>
    <phoneticPr fontId="5"/>
  </si>
  <si>
    <t>徳島県徳島市佐古三番町4番6号</t>
    <rPh sb="0" eb="3">
      <t>トクシマケン</t>
    </rPh>
    <rPh sb="3" eb="6">
      <t>トクシマシ</t>
    </rPh>
    <rPh sb="6" eb="8">
      <t>サコ</t>
    </rPh>
    <rPh sb="8" eb="11">
      <t>サンバンチョウ</t>
    </rPh>
    <rPh sb="12" eb="13">
      <t>バン</t>
    </rPh>
    <rPh sb="14" eb="15">
      <t>ゴウ</t>
    </rPh>
    <phoneticPr fontId="0"/>
  </si>
  <si>
    <t>徳島県徳島市北田宮3丁目5番65号</t>
    <rPh sb="3" eb="6">
      <t>トクシマシ</t>
    </rPh>
    <rPh sb="6" eb="9">
      <t>キタタミヤ</t>
    </rPh>
    <rPh sb="10" eb="12">
      <t>チョウメ</t>
    </rPh>
    <rPh sb="13" eb="14">
      <t>バン</t>
    </rPh>
    <rPh sb="16" eb="17">
      <t>ゴウ</t>
    </rPh>
    <phoneticPr fontId="0"/>
  </si>
  <si>
    <t>徳島県名西郡石井町石井字石井513番地の1</t>
    <rPh sb="3" eb="4">
      <t>ナ</t>
    </rPh>
    <rPh sb="4" eb="5">
      <t>ニシ</t>
    </rPh>
    <rPh sb="5" eb="6">
      <t>グン</t>
    </rPh>
    <rPh sb="6" eb="9">
      <t>イシイチョウ</t>
    </rPh>
    <rPh sb="9" eb="11">
      <t>イシイ</t>
    </rPh>
    <rPh sb="11" eb="12">
      <t>ジ</t>
    </rPh>
    <rPh sb="12" eb="14">
      <t>イシイ</t>
    </rPh>
    <rPh sb="17" eb="19">
      <t>バンチ</t>
    </rPh>
    <phoneticPr fontId="0"/>
  </si>
  <si>
    <t>徳島県板野郡藍住町東中富字長江傍示5-6</t>
    <rPh sb="0" eb="3">
      <t>トクシマケン</t>
    </rPh>
    <rPh sb="3" eb="5">
      <t>イタノ</t>
    </rPh>
    <rPh sb="5" eb="6">
      <t>グン</t>
    </rPh>
    <rPh sb="6" eb="9">
      <t>アイズミチョウ</t>
    </rPh>
    <rPh sb="9" eb="12">
      <t>ヒガシナカトミ</t>
    </rPh>
    <rPh sb="12" eb="13">
      <t>アザ</t>
    </rPh>
    <rPh sb="13" eb="17">
      <t>ナガエホウジ</t>
    </rPh>
    <phoneticPr fontId="0"/>
  </si>
  <si>
    <t>徳島県病院事業管理者　北畑　洋</t>
    <rPh sb="0" eb="3">
      <t>トクシマケン</t>
    </rPh>
    <rPh sb="3" eb="10">
      <t>ビョウインジギョウカンリシャ</t>
    </rPh>
    <rPh sb="11" eb="13">
      <t>キタハタ</t>
    </rPh>
    <rPh sb="14" eb="15">
      <t>ヨウ</t>
    </rPh>
    <phoneticPr fontId="6"/>
  </si>
  <si>
    <t>開設者　徳島市長　内藤　佐和子</t>
    <rPh sb="0" eb="3">
      <t>カイセツシャ</t>
    </rPh>
    <rPh sb="4" eb="8">
      <t>トクシマシチョウ</t>
    </rPh>
    <rPh sb="9" eb="11">
      <t>ナイトウ</t>
    </rPh>
    <rPh sb="12" eb="15">
      <t>サワコ</t>
    </rPh>
    <phoneticPr fontId="6"/>
  </si>
  <si>
    <t>病院事業管理者　須藤　泰史</t>
    <rPh sb="0" eb="7">
      <t>ビョウインジギョウカンリシャ</t>
    </rPh>
    <rPh sb="8" eb="10">
      <t>ストウ</t>
    </rPh>
    <rPh sb="11" eb="13">
      <t>ヤスフミ</t>
    </rPh>
    <phoneticPr fontId="6"/>
  </si>
  <si>
    <t>理事長　森　裕二</t>
    <rPh sb="0" eb="3">
      <t>リジチョウ</t>
    </rPh>
    <rPh sb="4" eb="5">
      <t>モリ</t>
    </rPh>
    <rPh sb="6" eb="8">
      <t>ユウジ</t>
    </rPh>
    <phoneticPr fontId="6"/>
  </si>
  <si>
    <t>徳島県</t>
    <rPh sb="0" eb="3">
      <t>トクシマケン</t>
    </rPh>
    <phoneticPr fontId="6"/>
  </si>
  <si>
    <t>徳島市万代町1丁目1番地</t>
    <rPh sb="0" eb="3">
      <t>トクシマシ</t>
    </rPh>
    <rPh sb="3" eb="6">
      <t>バンダイチョウ</t>
    </rPh>
    <rPh sb="7" eb="9">
      <t>チョウメ</t>
    </rPh>
    <rPh sb="10" eb="12">
      <t>バンチ</t>
    </rPh>
    <phoneticPr fontId="6"/>
  </si>
  <si>
    <t>徳島市民病院</t>
    <rPh sb="0" eb="6">
      <t>トクシマシミンビョウイン</t>
    </rPh>
    <phoneticPr fontId="0"/>
  </si>
  <si>
    <t>徳島市北常三島2丁目34番地</t>
    <rPh sb="0" eb="3">
      <t>トクシマシ</t>
    </rPh>
    <rPh sb="3" eb="7">
      <t>キタジョウサンジマ</t>
    </rPh>
    <rPh sb="8" eb="10">
      <t>チョウメ</t>
    </rPh>
    <rPh sb="12" eb="14">
      <t>バンチ</t>
    </rPh>
    <phoneticPr fontId="6"/>
  </si>
  <si>
    <t>つるぎ町立半田病院</t>
    <rPh sb="3" eb="5">
      <t>チョウリツ</t>
    </rPh>
    <rPh sb="5" eb="9">
      <t>ハンダビョウイン</t>
    </rPh>
    <phoneticPr fontId="0"/>
  </si>
  <si>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</si>
  <si>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徳島赤十字病院</t>
    <rPh sb="0" eb="7">
      <t>トクシマセキジュウジビョウイン</t>
    </rPh>
    <phoneticPr fontId="0"/>
  </si>
  <si>
    <t>院長　後藤　哲也</t>
    <rPh sb="0" eb="2">
      <t>インチョウ</t>
    </rPh>
    <rPh sb="3" eb="5">
      <t>ゴトウ</t>
    </rPh>
    <rPh sb="6" eb="8">
      <t>テツヤ</t>
    </rPh>
    <phoneticPr fontId="6"/>
  </si>
  <si>
    <t>徳島県小松島市小松島町字井利ノ口103番</t>
    <rPh sb="0" eb="3">
      <t>トクシマケン</t>
    </rPh>
    <rPh sb="3" eb="7">
      <t>コマツシマシ</t>
    </rPh>
    <rPh sb="7" eb="11">
      <t>コマツシマチョウ</t>
    </rPh>
    <rPh sb="11" eb="12">
      <t>アザ</t>
    </rPh>
    <rPh sb="12" eb="13">
      <t>イ</t>
    </rPh>
    <rPh sb="13" eb="14">
      <t>リ</t>
    </rPh>
    <rPh sb="15" eb="16">
      <t>クチ</t>
    </rPh>
    <rPh sb="19" eb="20">
      <t>バン</t>
    </rPh>
    <phoneticPr fontId="0"/>
  </si>
  <si>
    <t>徳島県厚生農業協同組合連合会（吉野川医療センター）</t>
    <rPh sb="0" eb="3">
      <t>トクシマケン</t>
    </rPh>
    <rPh sb="3" eb="5">
      <t>コウセイ</t>
    </rPh>
    <rPh sb="5" eb="7">
      <t>ノウギョウ</t>
    </rPh>
    <rPh sb="7" eb="9">
      <t>キョウドウ</t>
    </rPh>
    <rPh sb="9" eb="11">
      <t>クミアイ</t>
    </rPh>
    <rPh sb="11" eb="14">
      <t>レンゴウカイ</t>
    </rPh>
    <rPh sb="15" eb="20">
      <t>ヨシノガワイリョウ</t>
    </rPh>
    <phoneticPr fontId="0"/>
  </si>
  <si>
    <t>徳島県厚生農業協同組合連合会（阿南医療センター）</t>
    <rPh sb="0" eb="3">
      <t>トクシマケン</t>
    </rPh>
    <rPh sb="3" eb="5">
      <t>コウセイ</t>
    </rPh>
    <rPh sb="5" eb="7">
      <t>ノウギョウ</t>
    </rPh>
    <rPh sb="7" eb="9">
      <t>キョウドウ</t>
    </rPh>
    <rPh sb="9" eb="11">
      <t>クミアイ</t>
    </rPh>
    <rPh sb="11" eb="14">
      <t>レンゴウカイ</t>
    </rPh>
    <rPh sb="15" eb="19">
      <t>アナンイリョウ</t>
    </rPh>
    <phoneticPr fontId="0"/>
  </si>
  <si>
    <t>代表理事理事長　板東　正人</t>
    <rPh sb="0" eb="2">
      <t>ダイヒョウ</t>
    </rPh>
    <rPh sb="2" eb="7">
      <t>リジリジチョウ</t>
    </rPh>
    <rPh sb="8" eb="10">
      <t>バンドウ</t>
    </rPh>
    <rPh sb="11" eb="13">
      <t>マサト</t>
    </rPh>
    <phoneticPr fontId="6"/>
  </si>
  <si>
    <t>徳島大学病院</t>
    <rPh sb="0" eb="6">
      <t>トクシマダイガクビョウイン</t>
    </rPh>
    <phoneticPr fontId="0"/>
  </si>
  <si>
    <t>病院長　香美　祥二</t>
    <rPh sb="0" eb="3">
      <t>ビョウインチョウ</t>
    </rPh>
    <rPh sb="4" eb="6">
      <t>カミ</t>
    </rPh>
    <rPh sb="7" eb="9">
      <t>ショウジ</t>
    </rPh>
    <phoneticPr fontId="6"/>
  </si>
  <si>
    <t>理事長　鎌田　周作</t>
    <rPh sb="0" eb="3">
      <t>リジチョウ</t>
    </rPh>
    <rPh sb="4" eb="6">
      <t>カマタ</t>
    </rPh>
    <rPh sb="7" eb="9">
      <t>シュウサク</t>
    </rPh>
    <phoneticPr fontId="6"/>
  </si>
  <si>
    <t>理事長　祖川　隆年</t>
    <rPh sb="0" eb="3">
      <t>リジチョウ</t>
    </rPh>
    <rPh sb="4" eb="6">
      <t>ソガワ</t>
    </rPh>
    <rPh sb="7" eb="8">
      <t>リュウ</t>
    </rPh>
    <rPh sb="8" eb="9">
      <t>トシ</t>
    </rPh>
    <phoneticPr fontId="6"/>
  </si>
  <si>
    <t>理事長　遠藤　聡子</t>
    <rPh sb="0" eb="3">
      <t>リジチョウ</t>
    </rPh>
    <rPh sb="4" eb="6">
      <t>エンドウ</t>
    </rPh>
    <rPh sb="7" eb="8">
      <t>ソウ</t>
    </rPh>
    <rPh sb="8" eb="9">
      <t>コ</t>
    </rPh>
    <phoneticPr fontId="6"/>
  </si>
  <si>
    <t>理事長　中山　孝善</t>
    <rPh sb="0" eb="3">
      <t>リジチョウ</t>
    </rPh>
    <rPh sb="4" eb="6">
      <t>ナカヤマ</t>
    </rPh>
    <rPh sb="7" eb="8">
      <t>コウ</t>
    </rPh>
    <rPh sb="8" eb="9">
      <t>ヨシ</t>
    </rPh>
    <phoneticPr fontId="6"/>
  </si>
  <si>
    <t>所　在　地</t>
    <phoneticPr fontId="1" type="Hiragana"/>
  </si>
  <si>
    <t>名　　　称</t>
    <rPh sb="0" eb="1">
      <t>な</t>
    </rPh>
    <rPh sb="4" eb="5">
      <t>しょう</t>
    </rPh>
    <phoneticPr fontId="1" type="Hiragana"/>
  </si>
  <si>
    <t>代表者氏名</t>
    <phoneticPr fontId="1" type="Hiragana"/>
  </si>
  <si>
    <t>○○第○○号</t>
    <rPh sb="2" eb="3">
      <t>ダイ</t>
    </rPh>
    <rPh sb="5" eb="6">
      <t>ゴウ</t>
    </rPh>
    <phoneticPr fontId="4"/>
  </si>
  <si>
    <t>補助率</t>
    <rPh sb="0" eb="3">
      <t>ホジョリツ</t>
    </rPh>
    <phoneticPr fontId="6"/>
  </si>
  <si>
    <t>申請日は、提出期限までの日付けを御記入ください。</t>
    <rPh sb="0" eb="3">
      <t>しんせいび</t>
    </rPh>
    <rPh sb="5" eb="7">
      <t>ていしゅつ</t>
    </rPh>
    <rPh sb="7" eb="9">
      <t>きげん</t>
    </rPh>
    <rPh sb="12" eb="13">
      <t>ひ</t>
    </rPh>
    <rPh sb="13" eb="14">
      <t>づ</t>
    </rPh>
    <rPh sb="16" eb="19">
      <t>ごきにゅう</t>
    </rPh>
    <phoneticPr fontId="1" type="Hiragana"/>
  </si>
  <si>
    <t>　補助金の交付を受けたいので、徳島県補助金交付規則第３条の規定により、次のとおり関係書類を添えて申請します。</t>
    <phoneticPr fontId="1" type="Hiragana"/>
  </si>
  <si>
    <t>４　担当者の氏名、連絡先（個人の場合は、連絡先のみ御記入ください。）</t>
    <phoneticPr fontId="1" type="Hiragana"/>
  </si>
  <si>
    <t>補助金交付決定前着手届</t>
    <rPh sb="0" eb="1">
      <t>ほ</t>
    </rPh>
    <rPh sb="1" eb="2">
      <t>すけ</t>
    </rPh>
    <rPh sb="2" eb="3">
      <t>かね</t>
    </rPh>
    <rPh sb="3" eb="4">
      <t>こう</t>
    </rPh>
    <rPh sb="4" eb="5">
      <t>つき</t>
    </rPh>
    <rPh sb="5" eb="6">
      <t>けつ</t>
    </rPh>
    <rPh sb="6" eb="7">
      <t>さだ</t>
    </rPh>
    <rPh sb="7" eb="8">
      <t>まえ</t>
    </rPh>
    <rPh sb="8" eb="9">
      <t>て</t>
    </rPh>
    <rPh sb="9" eb="10">
      <t>とど</t>
    </rPh>
    <phoneticPr fontId="1" type="Hiragana"/>
  </si>
  <si>
    <t>住        　　所</t>
    <rPh sb="0" eb="1">
      <t>じゅう</t>
    </rPh>
    <rPh sb="11" eb="12">
      <t>ところ</t>
    </rPh>
    <phoneticPr fontId="1" type="Hiragana"/>
  </si>
  <si>
    <t>徳島県徳島市新蔵町2丁目24番地</t>
    <rPh sb="0" eb="3">
      <t>トクシマケン</t>
    </rPh>
    <rPh sb="3" eb="6">
      <t>トクシマシ</t>
    </rPh>
    <rPh sb="6" eb="9">
      <t>シンクラチョウ</t>
    </rPh>
    <rPh sb="10" eb="12">
      <t>チョウメ</t>
    </rPh>
    <rPh sb="14" eb="16">
      <t>バンチ</t>
    </rPh>
    <phoneticPr fontId="0"/>
  </si>
  <si>
    <t>徳島県地域医療介護総合確保基金事業(新生児医療担当医確保支援事業)</t>
    <rPh sb="0" eb="3">
      <t>とくしまけん</t>
    </rPh>
    <rPh sb="3" eb="5">
      <t>ちいき</t>
    </rPh>
    <rPh sb="5" eb="7">
      <t>いりょう</t>
    </rPh>
    <rPh sb="7" eb="9">
      <t>かいご</t>
    </rPh>
    <rPh sb="9" eb="11">
      <t>そうごう</t>
    </rPh>
    <rPh sb="11" eb="13">
      <t>かくほ</t>
    </rPh>
    <rPh sb="13" eb="15">
      <t>ききん</t>
    </rPh>
    <rPh sb="15" eb="17">
      <t>じぎょう</t>
    </rPh>
    <rPh sb="18" eb="21">
      <t>しんせいじ</t>
    </rPh>
    <rPh sb="21" eb="23">
      <t>いりょう</t>
    </rPh>
    <rPh sb="23" eb="26">
      <t>たんとうい</t>
    </rPh>
    <rPh sb="26" eb="28">
      <t>かくほ</t>
    </rPh>
    <rPh sb="28" eb="30">
      <t>しえん</t>
    </rPh>
    <rPh sb="30" eb="32">
      <t>じぎょう</t>
    </rPh>
    <phoneticPr fontId="1" type="Hiragana"/>
  </si>
  <si>
    <t>新生児医療担当医確保支援事業</t>
    <rPh sb="0" eb="3">
      <t>シンセイジ</t>
    </rPh>
    <rPh sb="3" eb="5">
      <t>イリョウ</t>
    </rPh>
    <rPh sb="5" eb="8">
      <t>タントウイ</t>
    </rPh>
    <rPh sb="8" eb="10">
      <t>カクホ</t>
    </rPh>
    <rPh sb="10" eb="12">
      <t>シエン</t>
    </rPh>
    <rPh sb="12" eb="14">
      <t>ジギョウ</t>
    </rPh>
    <phoneticPr fontId="4"/>
  </si>
  <si>
    <t>新生児医療担当医確保支援事業に係る収支予算書（見込書）抄本</t>
    <rPh sb="0" eb="3">
      <t>しんせいじ</t>
    </rPh>
    <rPh sb="3" eb="5">
      <t>いりょう</t>
    </rPh>
    <rPh sb="5" eb="8">
      <t>たんとうい</t>
    </rPh>
    <rPh sb="8" eb="10">
      <t>かくほ</t>
    </rPh>
    <rPh sb="10" eb="12">
      <t>しえん</t>
    </rPh>
    <rPh sb="12" eb="14">
      <t>じぎょう</t>
    </rPh>
    <phoneticPr fontId="1" type="Hiragana"/>
  </si>
  <si>
    <r>
      <t>人</t>
    </r>
    <r>
      <rPr>
        <sz val="12"/>
        <rFont val="游明朝"/>
        <family val="1"/>
        <charset val="128"/>
      </rPr>
      <t>件費
（新生児手当等に係る部分に限る。)</t>
    </r>
    <rPh sb="0" eb="3">
      <t>ジンケンヒ</t>
    </rPh>
    <rPh sb="5" eb="8">
      <t>シンセイジ</t>
    </rPh>
    <rPh sb="8" eb="10">
      <t>テアテ</t>
    </rPh>
    <rPh sb="10" eb="11">
      <t>トウ</t>
    </rPh>
    <rPh sb="12" eb="13">
      <t>カカ</t>
    </rPh>
    <rPh sb="14" eb="16">
      <t>ブブン</t>
    </rPh>
    <rPh sb="17" eb="18">
      <t>カギ</t>
    </rPh>
    <phoneticPr fontId="4"/>
  </si>
  <si>
    <t>（その他参考となる資料）</t>
    <rPh sb="3" eb="4">
      <t>タ</t>
    </rPh>
    <rPh sb="4" eb="6">
      <t>サンコウ</t>
    </rPh>
    <rPh sb="9" eb="11">
      <t>シリョウ</t>
    </rPh>
    <phoneticPr fontId="16"/>
  </si>
  <si>
    <t>新生児医療担当医確保支援事業計画書</t>
    <rPh sb="0" eb="3">
      <t>シンセイジ</t>
    </rPh>
    <rPh sb="3" eb="5">
      <t>イリョウ</t>
    </rPh>
    <rPh sb="5" eb="8">
      <t>タントウイ</t>
    </rPh>
    <rPh sb="8" eb="10">
      <t>カクホ</t>
    </rPh>
    <rPh sb="10" eb="12">
      <t>シエン</t>
    </rPh>
    <rPh sb="12" eb="14">
      <t>ジギョウ</t>
    </rPh>
    <rPh sb="14" eb="17">
      <t>ケイカクショ</t>
    </rPh>
    <phoneticPr fontId="16"/>
  </si>
  <si>
    <t>補助対象
年月</t>
    <rPh sb="0" eb="2">
      <t>ホジョ</t>
    </rPh>
    <rPh sb="2" eb="4">
      <t>タイショウ</t>
    </rPh>
    <rPh sb="5" eb="7">
      <t>ネンゲツ</t>
    </rPh>
    <phoneticPr fontId="16"/>
  </si>
  <si>
    <t>ＮＩＣＵに入院する新生児数に応じて支給される新生児担当手当等の単価</t>
    <rPh sb="5" eb="7">
      <t>ニュウイン</t>
    </rPh>
    <rPh sb="9" eb="12">
      <t>シンセイジ</t>
    </rPh>
    <rPh sb="12" eb="13">
      <t>スウ</t>
    </rPh>
    <rPh sb="14" eb="15">
      <t>オウ</t>
    </rPh>
    <rPh sb="17" eb="19">
      <t>シキュウ</t>
    </rPh>
    <rPh sb="22" eb="25">
      <t>シンセイジ</t>
    </rPh>
    <rPh sb="25" eb="27">
      <t>タントウ</t>
    </rPh>
    <rPh sb="27" eb="29">
      <t>テアテ</t>
    </rPh>
    <rPh sb="29" eb="30">
      <t>ナド</t>
    </rPh>
    <rPh sb="31" eb="33">
      <t>タンカ</t>
    </rPh>
    <phoneticPr fontId="16"/>
  </si>
  <si>
    <t>新生児取扱（見込）　　　　　　　　　　　件数（件）</t>
    <rPh sb="0" eb="3">
      <t>シンセイジ</t>
    </rPh>
    <rPh sb="3" eb="5">
      <t>トリアツカ</t>
    </rPh>
    <rPh sb="6" eb="8">
      <t>ミコ</t>
    </rPh>
    <rPh sb="20" eb="22">
      <t>ケンスウ</t>
    </rPh>
    <rPh sb="23" eb="24">
      <t>ケン</t>
    </rPh>
    <phoneticPr fontId="16"/>
  </si>
  <si>
    <t>対象経費の
支出予定額</t>
    <rPh sb="0" eb="2">
      <t>タイショウ</t>
    </rPh>
    <rPh sb="2" eb="4">
      <t>ケイヒ</t>
    </rPh>
    <rPh sb="6" eb="8">
      <t>シシュツ</t>
    </rPh>
    <rPh sb="8" eb="11">
      <t>ヨテイガク</t>
    </rPh>
    <phoneticPr fontId="16"/>
  </si>
  <si>
    <t>職種名</t>
    <rPh sb="0" eb="2">
      <t>ショクシュ</t>
    </rPh>
    <rPh sb="2" eb="3">
      <t>メイ</t>
    </rPh>
    <phoneticPr fontId="16"/>
  </si>
  <si>
    <t>単価</t>
    <rPh sb="0" eb="2">
      <t>タンカ</t>
    </rPh>
    <phoneticPr fontId="16"/>
  </si>
  <si>
    <t>Ａ</t>
    <phoneticPr fontId="16"/>
  </si>
  <si>
    <t>Ｂ</t>
    <phoneticPr fontId="16"/>
  </si>
  <si>
    <t>Ａ×Ｂ</t>
    <phoneticPr fontId="16"/>
  </si>
  <si>
    <t>（円）</t>
    <phoneticPr fontId="16"/>
  </si>
  <si>
    <t>（件）</t>
    <phoneticPr fontId="16"/>
  </si>
  <si>
    <t>（円）</t>
  </si>
  <si>
    <t>合   計</t>
    <rPh sb="0" eb="1">
      <t>ゴウ</t>
    </rPh>
    <rPh sb="4" eb="5">
      <t>ケイ</t>
    </rPh>
    <phoneticPr fontId="16"/>
  </si>
  <si>
    <t>（注）１　職種名には医師（常勤・非常勤）等について記載すること。</t>
    <rPh sb="1" eb="2">
      <t>チュウ</t>
    </rPh>
    <rPh sb="5" eb="7">
      <t>ショクシュ</t>
    </rPh>
    <rPh sb="7" eb="8">
      <t>ナ</t>
    </rPh>
    <rPh sb="10" eb="12">
      <t>イシ</t>
    </rPh>
    <rPh sb="13" eb="15">
      <t>ジョウキン</t>
    </rPh>
    <rPh sb="16" eb="19">
      <t>ヒジョウキン</t>
    </rPh>
    <rPh sb="20" eb="21">
      <t>ナド</t>
    </rPh>
    <rPh sb="25" eb="27">
      <t>キサイ</t>
    </rPh>
    <phoneticPr fontId="16"/>
  </si>
  <si>
    <t>　　　２　新生児担当手当等の単価が分かる資料（就業規則・雇用契約等）を添付すること。</t>
    <rPh sb="5" eb="8">
      <t>シンセイジ</t>
    </rPh>
    <rPh sb="8" eb="10">
      <t>タントウ</t>
    </rPh>
    <rPh sb="10" eb="12">
      <t>テアテ</t>
    </rPh>
    <rPh sb="12" eb="13">
      <t>ナド</t>
    </rPh>
    <rPh sb="14" eb="16">
      <t>タンカ</t>
    </rPh>
    <rPh sb="17" eb="18">
      <t>ワ</t>
    </rPh>
    <rPh sb="20" eb="22">
      <t>シリョウ</t>
    </rPh>
    <rPh sb="23" eb="25">
      <t>シュウギョウ</t>
    </rPh>
    <rPh sb="25" eb="27">
      <t>キソク</t>
    </rPh>
    <rPh sb="28" eb="30">
      <t>コヨウ</t>
    </rPh>
    <rPh sb="30" eb="32">
      <t>ケイヤク</t>
    </rPh>
    <rPh sb="32" eb="33">
      <t>ナド</t>
    </rPh>
    <rPh sb="35" eb="37">
      <t>テンプ</t>
    </rPh>
    <phoneticPr fontId="16"/>
  </si>
  <si>
    <t>新生児取扱
（見込）件数</t>
    <rPh sb="0" eb="3">
      <t>シンセイジ</t>
    </rPh>
    <rPh sb="3" eb="4">
      <t>ト</t>
    </rPh>
    <rPh sb="4" eb="5">
      <t>アツカ</t>
    </rPh>
    <rPh sb="7" eb="9">
      <t>ミコミ</t>
    </rPh>
    <rPh sb="10" eb="12">
      <t>ケンスウ</t>
    </rPh>
    <phoneticPr fontId="16"/>
  </si>
  <si>
    <t>基準額</t>
    <rPh sb="0" eb="3">
      <t>キジュンガク</t>
    </rPh>
    <phoneticPr fontId="16"/>
  </si>
  <si>
    <t>（件）</t>
    <rPh sb="1" eb="2">
      <t>ケン</t>
    </rPh>
    <phoneticPr fontId="16"/>
  </si>
  <si>
    <t>（円）</t>
    <rPh sb="1" eb="2">
      <t>エン</t>
    </rPh>
    <phoneticPr fontId="16"/>
  </si>
  <si>
    <t>Ｃ</t>
    <phoneticPr fontId="16"/>
  </si>
  <si>
    <t>１万円×Ｃ</t>
    <rPh sb="1" eb="3">
      <t>マンエン</t>
    </rPh>
    <phoneticPr fontId="16"/>
  </si>
  <si>
    <t>　選定額：Ｄ 対象経費の支出予定額とＥ 基準額のいずれか少ない方の額</t>
    <rPh sb="1" eb="3">
      <t>センテイ</t>
    </rPh>
    <rPh sb="3" eb="4">
      <t>ガク</t>
    </rPh>
    <rPh sb="7" eb="9">
      <t>タイショウ</t>
    </rPh>
    <rPh sb="9" eb="11">
      <t>ケイヒ</t>
    </rPh>
    <rPh sb="12" eb="14">
      <t>シシュツ</t>
    </rPh>
    <rPh sb="14" eb="17">
      <t>ヨテイガク</t>
    </rPh>
    <rPh sb="20" eb="23">
      <t>キジュンガク</t>
    </rPh>
    <rPh sb="28" eb="29">
      <t>スク</t>
    </rPh>
    <rPh sb="31" eb="32">
      <t>ホウ</t>
    </rPh>
    <rPh sb="33" eb="34">
      <t>ガク</t>
    </rPh>
    <phoneticPr fontId="16"/>
  </si>
  <si>
    <t>（注）　Ｄは様式第２号の（Ｄ），Ｅは様式第２号の（Ｅ），Ｆは様式第２号の（Ｆ）と一致する。</t>
    <rPh sb="1" eb="2">
      <t>チュウ</t>
    </rPh>
    <rPh sb="6" eb="8">
      <t>ヨウシキ</t>
    </rPh>
    <rPh sb="8" eb="9">
      <t>ダイ</t>
    </rPh>
    <rPh sb="10" eb="11">
      <t>ゴウ</t>
    </rPh>
    <rPh sb="18" eb="20">
      <t>ヨウシキ</t>
    </rPh>
    <rPh sb="20" eb="21">
      <t>ダイ</t>
    </rPh>
    <rPh sb="22" eb="23">
      <t>ゴウ</t>
    </rPh>
    <rPh sb="30" eb="32">
      <t>ヨウシキ</t>
    </rPh>
    <rPh sb="32" eb="33">
      <t>ダイ</t>
    </rPh>
    <rPh sb="34" eb="35">
      <t>ゴウ</t>
    </rPh>
    <phoneticPr fontId="16"/>
  </si>
  <si>
    <t>(新生児医療担当医確保支援事業）</t>
    <rPh sb="1" eb="4">
      <t>しんせいじ</t>
    </rPh>
    <rPh sb="4" eb="6">
      <t>いりょう</t>
    </rPh>
    <rPh sb="6" eb="9">
      <t>たんとうい</t>
    </rPh>
    <rPh sb="9" eb="11">
      <t>かくほ</t>
    </rPh>
    <rPh sb="11" eb="13">
      <t>しえん</t>
    </rPh>
    <rPh sb="13" eb="15">
      <t>じぎょう</t>
    </rPh>
    <phoneticPr fontId="1" type="Hiragana"/>
  </si>
  <si>
    <t xml:space="preserve"> 新生児医療担当医確保支援事業等のため、上記期日に事業を開始する必要があるため。</t>
    <rPh sb="1" eb="4">
      <t>しんせいじ</t>
    </rPh>
    <rPh sb="4" eb="6">
      <t>いりょう</t>
    </rPh>
    <rPh sb="6" eb="9">
      <t>たんとうい</t>
    </rPh>
    <rPh sb="9" eb="11">
      <t>かくほ</t>
    </rPh>
    <rPh sb="11" eb="13">
      <t>しえん</t>
    </rPh>
    <phoneticPr fontId="1" type="Hiragana"/>
  </si>
  <si>
    <t>新生児担当医師数</t>
    <rPh sb="0" eb="3">
      <t>しんせいじ</t>
    </rPh>
    <rPh sb="3" eb="5">
      <t>たんとう</t>
    </rPh>
    <rPh sb="5" eb="8">
      <t>いしすう</t>
    </rPh>
    <phoneticPr fontId="1" type="Hiragana"/>
  </si>
  <si>
    <t>職種名</t>
    <rPh sb="0" eb="2">
      <t>しょくしゅ</t>
    </rPh>
    <rPh sb="2" eb="3">
      <t>めい</t>
    </rPh>
    <phoneticPr fontId="1" type="Hiragana"/>
  </si>
  <si>
    <t>医師</t>
    <rPh sb="0" eb="2">
      <t>いし</t>
    </rPh>
    <phoneticPr fontId="1" type="Hiragana"/>
  </si>
  <si>
    <t>単価</t>
    <rPh sb="0" eb="2">
      <t>たんか</t>
    </rPh>
    <phoneticPr fontId="1" type="Hiragana"/>
  </si>
  <si>
    <t>単価(円)</t>
    <rPh sb="0" eb="2">
      <t>たんか</t>
    </rPh>
    <rPh sb="3" eb="4">
      <t>えん</t>
    </rPh>
    <phoneticPr fontId="1" type="Hiragana"/>
  </si>
  <si>
    <t>新生児取扱(見込)
件数(件)</t>
    <rPh sb="0" eb="3">
      <t>しんせいじ</t>
    </rPh>
    <rPh sb="3" eb="5">
      <t>とりあつかい</t>
    </rPh>
    <rPh sb="6" eb="8">
      <t>みこみ</t>
    </rPh>
    <rPh sb="10" eb="12">
      <t>けんすう</t>
    </rPh>
    <rPh sb="13" eb="14">
      <t>けん</t>
    </rPh>
    <phoneticPr fontId="1" type="Hiragana"/>
  </si>
  <si>
    <t>NICUに入院する新生児数に応じて支給される新生児担当手当等の単価</t>
    <rPh sb="5" eb="7">
      <t>にゅういん</t>
    </rPh>
    <rPh sb="9" eb="13">
      <t>しんせいじすう</t>
    </rPh>
    <rPh sb="14" eb="15">
      <t>おう</t>
    </rPh>
    <rPh sb="17" eb="19">
      <t>しきゅう</t>
    </rPh>
    <rPh sb="22" eb="25">
      <t>しんせいじ</t>
    </rPh>
    <rPh sb="25" eb="27">
      <t>たんとう</t>
    </rPh>
    <rPh sb="27" eb="29">
      <t>てあて</t>
    </rPh>
    <rPh sb="29" eb="30">
      <t>とう</t>
    </rPh>
    <rPh sb="31" eb="33">
      <t>たんか</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</si>
</sst>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円&quot;"/>
    <numFmt numFmtId="177" formatCode="#,##0;&quot;△ &quot;#,##0"/>
    <numFmt numFmtId="178" formatCode="#,##0_ "/>
    <numFmt numFmtId="179" formatCode="[$-411]ggge&quot;年&quot;m&quot;月&quot;d&quot;日&quot;;@"/>
    <numFmt numFmtId="180" formatCode="[DBNum3]&quot;金&quot;#,##0&quot;円&quot;"/>
    <numFmt numFmtId="181" formatCode="[DBNum3]General"/>
    <numFmt numFmtId="182" formatCode="[DBNum3][$-411]ggge&quot;年&quot;m&quot;月&quot;d&quot;日&quot;"/>
    <numFmt numFmtId="183" formatCode="[DBNum3][$-411]ggge&quot;年&quot;m&quot;月&quot;d&quot;日&quot;;@"/>
    <numFmt numFmtId="184" formatCode="[DBNum3]ggge&quot;年&quot;&quot;度&quot;"/>
    <numFmt numFmtId="185" formatCode="[DBNum3]ggge&quot;年&quot;&quot;３&quot;&quot;月&quot;&quot;３&quot;&quot;１&quot;&quot;日&quot;&quot;ま&quot;&quot;で&quot;"/>
    <numFmt numFmtId="186" formatCode="ggge"/>
    <numFmt numFmtId="187" formatCode="#,##0&quot;件&quot;"/>
  </numFmts>
  <fonts count="20" x14ac:knownFonts="1">
    <font>
      <sz val="11"/>
      <color theme="1"/>
      <name val="ＭＳ Ｐゴシック"/>
      <family val="3"/>
      <scheme val="minor"/>
    </font>
    <font>
      <sz val="6"/>
      <name val="游ゴシック"/>
      <family val="3"/>
    </font>
    <font>
      <sz val="14"/>
      <color theme="1"/>
      <name val="メイリオ"/>
      <family val="3"/>
    </font>
    <font>
      <sz val="11"/>
      <color theme="1"/>
      <name val="游ゴシック"/>
      <family val="3"/>
    </font>
    <font>
      <sz val="6"/>
      <name val="ＭＳ Ｐゴシック"/>
      <family val="3"/>
      <scheme val="minor"/>
    </font>
    <font>
      <sz val="11"/>
      <color rgb="FF006100"/>
      <name val="ＭＳ Ｐゴシック"/>
      <family val="2"/>
      <charset val="128"/>
      <scheme val="minor"/>
    </font>
    <font>
      <sz val="6"/>
      <name val="ＭＳ Ｐゴシック"/>
      <family val="3"/>
      <charset val="128"/>
      <scheme val="minor"/>
    </font>
    <font>
      <sz val="11"/>
      <color theme="1"/>
      <name val="游明朝"/>
      <family val="1"/>
      <charset val="128"/>
    </font>
    <font>
      <sz val="12"/>
      <color theme="1"/>
      <name val="游明朝"/>
      <family val="1"/>
      <charset val="128"/>
    </font>
    <font>
      <sz val="14"/>
      <color theme="1"/>
      <name val="游明朝"/>
      <family val="1"/>
      <charset val="128"/>
    </font>
    <font>
      <sz val="12"/>
      <name val="游明朝"/>
      <family val="1"/>
      <charset val="128"/>
    </font>
    <font>
      <sz val="11"/>
      <name val="游明朝"/>
      <family val="1"/>
      <charset val="128"/>
    </font>
    <font>
      <sz val="14"/>
      <name val="游明朝"/>
      <family val="1"/>
      <charset val="128"/>
    </font>
    <font>
      <sz val="16"/>
      <color theme="1"/>
      <name val="游明朝"/>
      <family val="1"/>
      <charset val="128"/>
    </font>
    <font>
      <sz val="12"/>
      <color rgb="FF000000"/>
      <name val="游明朝"/>
      <family val="1"/>
      <charset val="128"/>
    </font>
    <font>
      <sz val="11"/>
      <name val="ＭＳ 明朝"/>
      <family val="1"/>
      <charset val="128"/>
    </font>
    <font>
      <sz val="6"/>
      <name val="ＭＳ Ｐゴシック"/>
      <family val="3"/>
      <charset val="128"/>
    </font>
    <font>
      <sz val="14"/>
      <name val="ＭＳ 明朝"/>
      <family val="1"/>
      <charset val="128"/>
    </font>
    <font>
      <b/>
      <sz val="11"/>
      <name val="ＭＳ 明朝"/>
      <family val="1"/>
      <charset val="128"/>
    </font>
    <font>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E69A"/>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auto="1"/>
      </top>
      <bottom style="hair">
        <color auto="1"/>
      </bottom>
      <diagonal/>
    </border>
    <border>
      <left/>
      <right/>
      <top/>
      <bottom style="hair">
        <color auto="1"/>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4">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18" xfId="0" applyFont="1" applyBorder="1">
      <alignment vertical="center"/>
    </xf>
    <xf numFmtId="0" fontId="8" fillId="0" borderId="19" xfId="0" applyFont="1" applyBorder="1">
      <alignment vertical="center"/>
    </xf>
    <xf numFmtId="0" fontId="10" fillId="0" borderId="0" xfId="0" applyFont="1">
      <alignment vertical="center"/>
    </xf>
    <xf numFmtId="0" fontId="11" fillId="0" borderId="0" xfId="0" applyFont="1">
      <alignment vertical="center"/>
    </xf>
    <xf numFmtId="3" fontId="11" fillId="0" borderId="0" xfId="0" applyNumberFormat="1" applyFont="1">
      <alignment vertical="center"/>
    </xf>
    <xf numFmtId="0" fontId="8"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shrinkToFit="1"/>
    </xf>
    <xf numFmtId="0" fontId="13" fillId="0" borderId="0" xfId="0" applyFont="1" applyAlignment="1">
      <alignment horizontal="centerContinuous" vertical="center"/>
    </xf>
    <xf numFmtId="0" fontId="8" fillId="0" borderId="0" xfId="0" applyFont="1" applyAlignment="1">
      <alignment horizontal="centerContinuous" vertical="center"/>
    </xf>
    <xf numFmtId="180" fontId="8" fillId="0" borderId="0" xfId="0" applyNumberFormat="1" applyFont="1" applyAlignment="1">
      <alignment horizontal="left" vertical="center"/>
    </xf>
    <xf numFmtId="0" fontId="13" fillId="2" borderId="0" xfId="0" applyFont="1" applyFill="1">
      <alignment vertical="center"/>
    </xf>
    <xf numFmtId="0" fontId="9" fillId="2" borderId="0" xfId="0" applyFont="1" applyFill="1">
      <alignment vertical="center"/>
    </xf>
    <xf numFmtId="0" fontId="8" fillId="2" borderId="0" xfId="0" applyFont="1" applyFill="1">
      <alignment vertical="center"/>
    </xf>
    <xf numFmtId="0" fontId="9" fillId="3"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right" vertical="center" wrapText="1"/>
    </xf>
    <xf numFmtId="0" fontId="9" fillId="5" borderId="1" xfId="0" applyFont="1" applyFill="1" applyBorder="1" applyAlignment="1">
      <alignment horizontal="right" vertical="center"/>
    </xf>
    <xf numFmtId="0" fontId="9" fillId="2" borderId="0" xfId="0" applyFont="1" applyFill="1" applyAlignment="1">
      <alignment horizontal="right" vertical="center"/>
    </xf>
    <xf numFmtId="0" fontId="9" fillId="2" borderId="1" xfId="0" applyFont="1" applyFill="1" applyBorder="1" applyAlignment="1">
      <alignment vertical="center" shrinkToFit="1"/>
    </xf>
    <xf numFmtId="182" fontId="9" fillId="2" borderId="1" xfId="0" applyNumberFormat="1" applyFont="1" applyFill="1" applyBorder="1" applyAlignment="1">
      <alignment vertical="center" shrinkToFit="1"/>
    </xf>
    <xf numFmtId="176" fontId="9" fillId="2" borderId="1" xfId="1" applyNumberFormat="1" applyFont="1" applyFill="1" applyBorder="1" applyAlignment="1">
      <alignment vertical="center" shrinkToFit="1"/>
    </xf>
    <xf numFmtId="38" fontId="9" fillId="2" borderId="1" xfId="1" applyFont="1" applyFill="1" applyBorder="1" applyAlignment="1">
      <alignment vertical="center" shrinkToFit="1"/>
    </xf>
    <xf numFmtId="0" fontId="9" fillId="2" borderId="1" xfId="0" applyFont="1" applyFill="1" applyBorder="1" applyAlignment="1" applyProtection="1">
      <alignment vertical="center" shrinkToFit="1"/>
      <protection locked="0"/>
    </xf>
    <xf numFmtId="181" fontId="9" fillId="4" borderId="1" xfId="0" applyNumberFormat="1" applyFont="1" applyFill="1" applyBorder="1" applyAlignment="1" applyProtection="1">
      <alignment vertical="center" shrinkToFit="1"/>
      <protection locked="0"/>
    </xf>
    <xf numFmtId="0" fontId="9" fillId="0" borderId="12" xfId="0" applyFont="1" applyBorder="1" applyAlignment="1">
      <alignment horizontal="center" vertical="center"/>
    </xf>
    <xf numFmtId="176" fontId="9" fillId="0" borderId="0" xfId="0" applyNumberFormat="1" applyFont="1">
      <alignment vertical="center"/>
    </xf>
    <xf numFmtId="176" fontId="9" fillId="2" borderId="1" xfId="1" applyNumberFormat="1" applyFont="1" applyFill="1" applyBorder="1">
      <alignment vertical="center"/>
    </xf>
    <xf numFmtId="187" fontId="9" fillId="2" borderId="1" xfId="1" applyNumberFormat="1" applyFont="1" applyFill="1" applyBorder="1">
      <alignment vertical="center"/>
    </xf>
    <xf numFmtId="0" fontId="9" fillId="0" borderId="0" xfId="0" applyFont="1" applyAlignment="1">
      <alignment horizontal="centerContinuous" vertical="center"/>
    </xf>
    <xf numFmtId="0" fontId="8" fillId="0" borderId="0" xfId="0" applyFont="1" applyAlignment="1">
      <alignment horizontal="center" vertical="center"/>
    </xf>
    <xf numFmtId="0" fontId="8" fillId="0" borderId="0" xfId="0" applyFont="1" applyAlignment="1">
      <alignment horizontal="right"/>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vertical="center"/>
    </xf>
    <xf numFmtId="0" fontId="8" fillId="0" borderId="3" xfId="0" applyFont="1" applyBorder="1">
      <alignment vertical="center"/>
    </xf>
    <xf numFmtId="0" fontId="8" fillId="0" borderId="4" xfId="0" applyFont="1" applyBorder="1" applyAlignment="1">
      <alignment horizontal="center" vertical="center"/>
    </xf>
    <xf numFmtId="12" fontId="8" fillId="0" borderId="18" xfId="0" applyNumberFormat="1" applyFont="1" applyBorder="1" applyAlignment="1">
      <alignment horizontal="center" vertical="center"/>
    </xf>
    <xf numFmtId="3" fontId="8" fillId="0" borderId="4" xfId="0" applyNumberFormat="1" applyFont="1" applyBorder="1">
      <alignment vertical="center"/>
    </xf>
    <xf numFmtId="3" fontId="8" fillId="0" borderId="4" xfId="0" applyNumberFormat="1" applyFont="1" applyBorder="1" applyAlignment="1">
      <alignment horizontal="right" vertical="center"/>
    </xf>
    <xf numFmtId="3" fontId="8" fillId="0" borderId="4" xfId="1" applyNumberFormat="1" applyFont="1" applyBorder="1" applyAlignment="1">
      <alignment horizontal="right" vertical="center"/>
    </xf>
    <xf numFmtId="178" fontId="8" fillId="0" borderId="0" xfId="0" applyNumberFormat="1" applyFont="1">
      <alignment vertical="center"/>
    </xf>
    <xf numFmtId="0" fontId="14" fillId="0" borderId="0" xfId="0" applyFont="1" applyAlignment="1">
      <alignment horizontal="right" vertical="center"/>
    </xf>
    <xf numFmtId="0" fontId="8" fillId="0" borderId="1" xfId="0" applyFont="1" applyBorder="1" applyAlignment="1">
      <alignment horizontal="left" vertical="center"/>
    </xf>
    <xf numFmtId="177" fontId="8" fillId="0" borderId="1" xfId="0" applyNumberFormat="1" applyFont="1" applyBorder="1" applyAlignment="1">
      <alignment horizontal="left" vertical="center"/>
    </xf>
    <xf numFmtId="178" fontId="8" fillId="0" borderId="0" xfId="0" applyNumberFormat="1" applyFont="1" applyAlignment="1">
      <alignment horizontal="left" vertical="center"/>
    </xf>
    <xf numFmtId="0" fontId="8" fillId="0" borderId="6" xfId="0" applyFont="1" applyBorder="1">
      <alignment vertical="center"/>
    </xf>
    <xf numFmtId="178" fontId="8" fillId="0" borderId="5" xfId="0" applyNumberFormat="1" applyFont="1" applyBorder="1" applyAlignment="1">
      <alignment horizontal="right" vertical="center"/>
    </xf>
    <xf numFmtId="0" fontId="8" fillId="0" borderId="6" xfId="0" applyFont="1" applyBorder="1" applyAlignment="1">
      <alignment vertical="center" wrapText="1"/>
    </xf>
    <xf numFmtId="177" fontId="8" fillId="0" borderId="6" xfId="0" applyNumberFormat="1" applyFont="1" applyBorder="1">
      <alignment vertical="center"/>
    </xf>
    <xf numFmtId="0" fontId="8" fillId="0" borderId="1" xfId="0" applyFont="1" applyBorder="1">
      <alignment vertical="center"/>
    </xf>
    <xf numFmtId="177" fontId="8" fillId="0" borderId="1" xfId="0" applyNumberFormat="1" applyFont="1" applyBorder="1">
      <alignment vertical="center"/>
    </xf>
    <xf numFmtId="182" fontId="8" fillId="0" borderId="0" xfId="0" applyNumberFormat="1" applyFont="1" applyAlignment="1">
      <alignment horizontal="left"/>
    </xf>
    <xf numFmtId="0" fontId="14" fillId="0" borderId="0" xfId="0" applyFont="1" applyAlignment="1">
      <alignment horizontal="justify" vertical="center"/>
    </xf>
    <xf numFmtId="184" fontId="12" fillId="0" borderId="0" xfId="0" applyNumberFormat="1" applyFont="1" applyAlignment="1">
      <alignment horizontal="right" vertical="center"/>
    </xf>
    <xf numFmtId="0" fontId="12" fillId="0" borderId="0" xfId="0" applyFont="1">
      <alignment vertical="center"/>
    </xf>
    <xf numFmtId="186" fontId="8" fillId="0" borderId="0" xfId="0" applyNumberFormat="1" applyFont="1">
      <alignment vertical="center"/>
    </xf>
    <xf numFmtId="179" fontId="8" fillId="0" borderId="0" xfId="0" applyNumberFormat="1" applyFont="1" applyAlignment="1">
      <alignment horizontal="left" vertical="center"/>
    </xf>
    <xf numFmtId="179" fontId="8" fillId="0" borderId="0" xfId="0" applyNumberFormat="1" applyFont="1">
      <alignment vertical="center"/>
    </xf>
    <xf numFmtId="185" fontId="8" fillId="0" borderId="0" xfId="0" applyNumberFormat="1" applyFont="1">
      <alignment vertical="center"/>
    </xf>
    <xf numFmtId="0" fontId="14" fillId="0" borderId="0" xfId="0" applyFont="1" applyAlignment="1">
      <alignment horizontal="left" vertical="center"/>
    </xf>
    <xf numFmtId="0" fontId="8" fillId="0" borderId="0" xfId="0" applyFont="1" applyAlignment="1">
      <alignment horizontal="left" vertical="center" shrinkToFit="1"/>
    </xf>
    <xf numFmtId="0" fontId="8" fillId="0" borderId="4" xfId="0" applyFont="1" applyBorder="1" applyAlignment="1">
      <alignment vertical="center" wrapText="1"/>
    </xf>
    <xf numFmtId="0" fontId="15" fillId="0" borderId="0" xfId="0" applyFont="1">
      <alignment vertical="center"/>
    </xf>
    <xf numFmtId="3" fontId="15" fillId="0" borderId="0" xfId="0" applyNumberFormat="1" applyFont="1">
      <alignment vertical="center"/>
    </xf>
    <xf numFmtId="0" fontId="0" fillId="0" borderId="0" xfId="0" applyAlignment="1"/>
    <xf numFmtId="0" fontId="17" fillId="0" borderId="0" xfId="0" applyFont="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8" xfId="0" applyFont="1" applyBorder="1" applyAlignment="1">
      <alignment horizontal="right" vertical="top" wrapText="1"/>
    </xf>
    <xf numFmtId="0" fontId="15" fillId="0" borderId="15" xfId="0" applyFont="1" applyBorder="1" applyAlignment="1">
      <alignment horizontal="right" vertical="top" wrapText="1"/>
    </xf>
    <xf numFmtId="3" fontId="15" fillId="0" borderId="0" xfId="0" applyNumberFormat="1" applyFont="1" applyAlignment="1">
      <alignment horizontal="right" vertical="center"/>
    </xf>
    <xf numFmtId="0" fontId="15" fillId="0" borderId="0" xfId="0" applyFont="1" applyAlignment="1"/>
    <xf numFmtId="0" fontId="15" fillId="0" borderId="0" xfId="0" applyFont="1" applyAlignment="1">
      <alignment horizontal="left" vertical="center"/>
    </xf>
    <xf numFmtId="3" fontId="15" fillId="0" borderId="0" xfId="0" applyNumberFormat="1" applyFont="1" applyAlignment="1">
      <alignment horizontal="center" vertical="center"/>
    </xf>
    <xf numFmtId="0" fontId="15" fillId="0" borderId="10" xfId="0" applyFont="1" applyBorder="1" applyAlignment="1">
      <alignment horizontal="right" vertical="top" wrapText="1"/>
    </xf>
    <xf numFmtId="0" fontId="15" fillId="0" borderId="17" xfId="0" applyFont="1" applyBorder="1" applyAlignment="1">
      <alignment horizontal="right" vertical="top"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left" vertical="center" wrapText="1"/>
    </xf>
    <xf numFmtId="187" fontId="9" fillId="2" borderId="4" xfId="1" applyNumberFormat="1" applyFont="1" applyFill="1" applyBorder="1">
      <alignment vertical="center"/>
    </xf>
    <xf numFmtId="0" fontId="9" fillId="5" borderId="4" xfId="0" applyFont="1" applyFill="1" applyBorder="1" applyAlignment="1">
      <alignment horizontal="right" vertical="center" wrapText="1"/>
    </xf>
    <xf numFmtId="0" fontId="9" fillId="2" borderId="1" xfId="1" applyNumberFormat="1" applyFont="1" applyFill="1" applyBorder="1" applyAlignment="1">
      <alignment horizontal="right" vertical="center"/>
    </xf>
    <xf numFmtId="0" fontId="8" fillId="2" borderId="4" xfId="0" applyFont="1" applyFill="1" applyBorder="1" applyAlignment="1">
      <alignment horizontal="centerContinuous" vertical="center"/>
    </xf>
    <xf numFmtId="0" fontId="9" fillId="2" borderId="4" xfId="0" applyFont="1" applyFill="1" applyBorder="1" applyAlignment="1">
      <alignment horizontal="centerContinuous" vertical="center"/>
    </xf>
    <xf numFmtId="0" fontId="8" fillId="0" borderId="0" xfId="0" applyFont="1" applyAlignment="1">
      <alignment vertical="center" shrinkToFit="1"/>
    </xf>
    <xf numFmtId="0" fontId="8" fillId="0" borderId="0" xfId="0" applyFont="1" applyAlignment="1">
      <alignment vertical="center" wrapText="1"/>
    </xf>
    <xf numFmtId="180" fontId="8" fillId="0" borderId="0" xfId="0" applyNumberFormat="1"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183" fontId="8" fillId="0" borderId="0" xfId="0" applyNumberFormat="1" applyFont="1" applyAlignment="1">
      <alignment horizontal="right" vertical="center"/>
    </xf>
    <xf numFmtId="184" fontId="8" fillId="0" borderId="0" xfId="0" applyNumberFormat="1" applyFont="1" applyAlignment="1">
      <alignment horizontal="right" vertical="center"/>
    </xf>
    <xf numFmtId="0" fontId="8" fillId="0" borderId="5" xfId="0" applyFont="1" applyBorder="1" applyAlignment="1">
      <alignment horizontal="center" vertical="center"/>
    </xf>
    <xf numFmtId="0" fontId="8" fillId="0" borderId="0" xfId="0" applyFont="1" applyAlignment="1">
      <alignment horizontal="lef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3" fontId="15" fillId="0" borderId="3" xfId="0" applyNumberFormat="1" applyFont="1" applyBorder="1" applyAlignment="1">
      <alignment horizontal="center" vertical="center"/>
    </xf>
    <xf numFmtId="3" fontId="15" fillId="0" borderId="9" xfId="0" applyNumberFormat="1" applyFont="1" applyBorder="1">
      <alignment vertical="center"/>
    </xf>
    <xf numFmtId="0" fontId="15" fillId="0" borderId="16" xfId="0" applyFont="1" applyBorder="1">
      <alignment vertical="center"/>
    </xf>
    <xf numFmtId="0" fontId="15" fillId="0" borderId="9" xfId="0" applyFont="1" applyBorder="1">
      <alignment vertical="center"/>
    </xf>
    <xf numFmtId="3" fontId="15" fillId="0" borderId="9" xfId="0" applyNumberFormat="1" applyFont="1" applyBorder="1" applyAlignment="1">
      <alignment horizontal="right" vertical="center"/>
    </xf>
    <xf numFmtId="0" fontId="15" fillId="0" borderId="16" xfId="0" applyFont="1" applyBorder="1" applyAlignment="1">
      <alignment horizontal="right" vertical="center"/>
    </xf>
    <xf numFmtId="3" fontId="17" fillId="0" borderId="0" xfId="0" applyNumberFormat="1" applyFont="1" applyAlignment="1">
      <alignment horizontal="center" vertical="center"/>
    </xf>
    <xf numFmtId="0" fontId="17" fillId="0" borderId="0" xfId="0" applyFont="1" applyAlignment="1">
      <alignment horizontal="center" vertical="center"/>
    </xf>
    <xf numFmtId="0" fontId="15" fillId="0" borderId="13" xfId="0" applyFont="1" applyBorder="1" applyAlignment="1">
      <alignment horizontal="right" vertical="center"/>
    </xf>
    <xf numFmtId="0" fontId="19" fillId="0" borderId="13" xfId="0" applyFont="1" applyBorder="1" applyAlignment="1">
      <alignment horizontal="right"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 xfId="0" applyFont="1" applyBorder="1" applyAlignment="1">
      <alignment horizontal="center" vertical="top" wrapText="1"/>
    </xf>
    <xf numFmtId="0" fontId="15" fillId="0" borderId="15" xfId="0" applyFont="1" applyBorder="1" applyAlignment="1">
      <alignment horizontal="center" vertical="top" wrapText="1"/>
    </xf>
    <xf numFmtId="0" fontId="15" fillId="0" borderId="9" xfId="0" applyFont="1" applyBorder="1" applyAlignment="1">
      <alignment horizontal="right" vertical="top" wrapText="1"/>
    </xf>
    <xf numFmtId="0" fontId="15" fillId="0" borderId="16" xfId="0" applyFont="1" applyBorder="1" applyAlignment="1">
      <alignment horizontal="right" vertical="top" wrapText="1"/>
    </xf>
    <xf numFmtId="3" fontId="15" fillId="0" borderId="4" xfId="0" applyNumberFormat="1" applyFont="1" applyBorder="1" applyAlignment="1">
      <alignment horizontal="center" vertical="center"/>
    </xf>
    <xf numFmtId="3" fontId="15" fillId="0" borderId="4" xfId="0" applyNumberFormat="1" applyFont="1" applyBorder="1">
      <alignment vertical="center"/>
    </xf>
    <xf numFmtId="0" fontId="15" fillId="0" borderId="4" xfId="0" applyFont="1" applyBorder="1">
      <alignment vertical="center"/>
    </xf>
    <xf numFmtId="0" fontId="15" fillId="0" borderId="7" xfId="0" applyFont="1" applyBorder="1">
      <alignment vertical="center"/>
    </xf>
    <xf numFmtId="0" fontId="15" fillId="0" borderId="14" xfId="0" applyFont="1" applyBorder="1">
      <alignment vertical="center"/>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20" xfId="0" applyFont="1" applyBorder="1" applyAlignment="1">
      <alignment horizontal="left" vertical="center" wrapText="1"/>
    </xf>
    <xf numFmtId="3" fontId="15" fillId="0" borderId="21" xfId="0" applyNumberFormat="1" applyFont="1" applyBorder="1" applyAlignment="1">
      <alignment horizontal="right" vertical="center"/>
    </xf>
    <xf numFmtId="3" fontId="15" fillId="0" borderId="22" xfId="0" applyNumberFormat="1" applyFont="1" applyBorder="1" applyAlignment="1">
      <alignment horizontal="right" vertical="center"/>
    </xf>
    <xf numFmtId="187" fontId="15" fillId="0" borderId="7" xfId="0" applyNumberFormat="1" applyFont="1" applyBorder="1" applyAlignment="1">
      <alignment horizontal="right" vertical="center" wrapText="1"/>
    </xf>
    <xf numFmtId="187" fontId="15" fillId="0" borderId="20" xfId="0" applyNumberFormat="1" applyFont="1" applyBorder="1" applyAlignment="1">
      <alignment horizontal="right" vertical="center" wrapText="1"/>
    </xf>
    <xf numFmtId="3" fontId="15" fillId="0" borderId="8" xfId="0" applyNumberFormat="1" applyFont="1" applyBorder="1" applyAlignment="1">
      <alignment horizontal="center" vertical="top" wrapText="1"/>
    </xf>
    <xf numFmtId="3" fontId="15" fillId="0" borderId="15" xfId="0" applyNumberFormat="1" applyFont="1" applyBorder="1" applyAlignment="1">
      <alignment horizontal="center" vertical="top" wrapText="1"/>
    </xf>
    <xf numFmtId="0" fontId="15" fillId="0" borderId="10" xfId="0" applyFont="1" applyBorder="1" applyAlignment="1">
      <alignment horizontal="right" vertical="top" wrapText="1"/>
    </xf>
    <xf numFmtId="0" fontId="15" fillId="0" borderId="17" xfId="0" applyFont="1" applyBorder="1" applyAlignment="1">
      <alignment horizontal="right" vertical="top" wrapText="1"/>
    </xf>
    <xf numFmtId="0" fontId="15" fillId="0" borderId="7" xfId="0" applyFont="1" applyBorder="1" applyAlignment="1">
      <alignment horizontal="center" vertical="center"/>
    </xf>
    <xf numFmtId="0" fontId="0" fillId="0" borderId="11" xfId="0" applyBorder="1" applyAlignment="1">
      <alignment horizontal="center" vertical="center"/>
    </xf>
    <xf numFmtId="186" fontId="8" fillId="6" borderId="0" xfId="0" applyNumberFormat="1" applyFont="1" applyFill="1" applyAlignment="1">
      <alignment horizontal="center" vertical="center"/>
    </xf>
    <xf numFmtId="183" fontId="8" fillId="0" borderId="0" xfId="0" applyNumberFormat="1" applyFont="1">
      <alignment vertical="center"/>
    </xf>
    <xf numFmtId="179" fontId="8" fillId="0" borderId="0" xfId="0" applyNumberFormat="1" applyFont="1" applyAlignment="1">
      <alignment horizontal="right" vertical="center"/>
    </xf>
    <xf numFmtId="0" fontId="8"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263;&#26399;&#20445;&#23384;/17&#65306;&#24195;&#22495;&#21307;&#30274;&#23460;/19&#65306;&#22996;&#35351;&#12539;&#35036;&#21161;&#37329;/QQ11.&#29987;&#31185;&#21307;&#12539;&#26032;&#29983;&#20816;&#25285;&#24403;&#21307;&#30906;&#20445;&#20107;&#26989;/R5/01_&#27096;&#24335;&#20316;&#25104;&#65311;/&#12304;&#21442;&#32771;&#12305;04_&#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交付申請)"/>
      <sheetName val="交付申請書(1号)"/>
      <sheetName val="所要額調(２号)"/>
      <sheetName val="計画書(3号)"/>
      <sheetName val="3号の2"/>
      <sheetName val="予算書抄本"/>
      <sheetName val="入力シート(変更申請)"/>
      <sheetName val="変更申請(5号)"/>
      <sheetName val="変更理由書"/>
      <sheetName val="【変更申請】所要額調(２号)"/>
      <sheetName val="【変更申請】計画書(3号)"/>
      <sheetName val="【変更申請】予算書抄本"/>
      <sheetName val="入力シート(実績報告)"/>
      <sheetName val="実績報告(6号)"/>
      <sheetName val="精算書(7号)"/>
      <sheetName val="実績報告(8号)"/>
      <sheetName val="8号の2"/>
      <sheetName val="決算書抄本"/>
      <sheetName val="請求書(9号)"/>
      <sheetName val="仕入控除(４号)"/>
      <sheetName val="参照元"/>
    </sheetNames>
    <sheetDataSet>
      <sheetData sheetId="0">
        <row r="6">
          <cell r="F6" t="str">
            <v/>
          </cell>
          <cell r="H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2:T9"/>
  <sheetViews>
    <sheetView showGridLines="0" tabSelected="1" zoomScale="90" zoomScaleNormal="90" workbookViewId="0"/>
  </sheetViews>
  <sheetFormatPr defaultRowHeight="24" x14ac:dyDescent="0.15"/>
  <cols>
    <col min="1" max="2" width="1.625" style="17" customWidth="1"/>
    <col min="3" max="3" width="17.125" style="17" customWidth="1"/>
    <col min="4" max="4" width="21.25" style="17" customWidth="1"/>
    <col min="5" max="5" width="41.75" style="17" customWidth="1"/>
    <col min="6" max="6" width="35.25" style="17" customWidth="1"/>
    <col min="7" max="7" width="38.625" style="17" customWidth="1"/>
    <col min="8" max="8" width="22.25" style="17" customWidth="1"/>
    <col min="9" max="9" width="23.5" style="17" customWidth="1"/>
    <col min="10" max="10" width="24.375" style="17" customWidth="1"/>
    <col min="11" max="11" width="20.625" style="17" customWidth="1"/>
    <col min="12" max="13" width="26" style="17" customWidth="1"/>
    <col min="14" max="14" width="13.625" style="17" customWidth="1"/>
    <col min="15" max="15" width="12.625" style="17" customWidth="1"/>
    <col min="16" max="16" width="15.625" style="17" customWidth="1"/>
    <col min="17" max="17" width="20.125" style="17" customWidth="1"/>
    <col min="18" max="18" width="12.625" style="17" customWidth="1"/>
    <col min="19" max="19" width="15.625" style="17" customWidth="1"/>
    <col min="20" max="20" width="20.125" style="17" customWidth="1"/>
    <col min="21" max="21" width="9" style="17" customWidth="1"/>
    <col min="22" max="16384" width="9" style="17"/>
  </cols>
  <sheetData>
    <row r="2" spans="2:20" ht="24.95" customHeight="1" x14ac:dyDescent="0.15">
      <c r="B2" s="16" t="s">
        <v>79</v>
      </c>
    </row>
    <row r="3" spans="2:20" ht="21.75" customHeight="1" x14ac:dyDescent="0.15">
      <c r="N3" s="16" t="s">
        <v>77</v>
      </c>
      <c r="O3" s="18"/>
    </row>
    <row r="4" spans="2:20" ht="21.75" customHeight="1" x14ac:dyDescent="0.15">
      <c r="N4" s="16"/>
      <c r="O4" s="92" t="s">
        <v>236</v>
      </c>
      <c r="P4" s="93"/>
      <c r="Q4" s="93"/>
      <c r="R4" s="93"/>
      <c r="S4" s="93"/>
      <c r="T4" s="93"/>
    </row>
    <row r="5" spans="2:20" ht="56.25" customHeight="1" x14ac:dyDescent="0.15">
      <c r="D5" s="19" t="s">
        <v>61</v>
      </c>
      <c r="E5" s="19" t="s">
        <v>63</v>
      </c>
      <c r="F5" s="19" t="s">
        <v>65</v>
      </c>
      <c r="G5" s="19" t="s">
        <v>66</v>
      </c>
      <c r="H5" s="19" t="s">
        <v>68</v>
      </c>
      <c r="I5" s="19" t="s">
        <v>69</v>
      </c>
      <c r="J5" s="19" t="s">
        <v>70</v>
      </c>
      <c r="K5" s="19" t="s">
        <v>28</v>
      </c>
      <c r="L5" s="19" t="s">
        <v>81</v>
      </c>
      <c r="M5" s="19" t="s">
        <v>82</v>
      </c>
      <c r="N5" s="20" t="s">
        <v>230</v>
      </c>
      <c r="O5" s="21" t="s">
        <v>231</v>
      </c>
      <c r="P5" s="22" t="s">
        <v>234</v>
      </c>
      <c r="Q5" s="90" t="s">
        <v>235</v>
      </c>
      <c r="R5" s="21" t="s">
        <v>231</v>
      </c>
      <c r="S5" s="22" t="s">
        <v>233</v>
      </c>
      <c r="T5" s="90" t="s">
        <v>235</v>
      </c>
    </row>
    <row r="6" spans="2:20" ht="35.1" customHeight="1" x14ac:dyDescent="0.15">
      <c r="C6" s="23" t="s">
        <v>59</v>
      </c>
      <c r="D6" s="24" t="s">
        <v>62</v>
      </c>
      <c r="E6" s="24" t="s">
        <v>64</v>
      </c>
      <c r="F6" s="24" t="s">
        <v>50</v>
      </c>
      <c r="G6" s="24" t="s">
        <v>67</v>
      </c>
      <c r="H6" s="24" t="s">
        <v>191</v>
      </c>
      <c r="I6" s="25">
        <v>45366</v>
      </c>
      <c r="J6" s="24" t="s">
        <v>71</v>
      </c>
      <c r="K6" s="24" t="s">
        <v>72</v>
      </c>
      <c r="L6" s="26">
        <v>0</v>
      </c>
      <c r="M6" s="26">
        <v>0</v>
      </c>
      <c r="N6" s="27">
        <v>3</v>
      </c>
      <c r="O6" s="91" t="s">
        <v>232</v>
      </c>
      <c r="P6" s="32">
        <v>10000</v>
      </c>
      <c r="Q6" s="89">
        <v>100</v>
      </c>
      <c r="R6" s="91" t="s">
        <v>232</v>
      </c>
      <c r="S6" s="32">
        <v>10000</v>
      </c>
      <c r="T6" s="89">
        <v>100</v>
      </c>
    </row>
    <row r="7" spans="2:20" ht="35.1" customHeight="1" x14ac:dyDescent="0.15">
      <c r="C7" s="17" t="s">
        <v>60</v>
      </c>
      <c r="D7" s="28"/>
      <c r="E7" s="29"/>
      <c r="F7" s="29"/>
      <c r="G7" s="29"/>
      <c r="H7" s="24"/>
      <c r="I7" s="25"/>
      <c r="J7" s="24"/>
      <c r="K7" s="24"/>
      <c r="L7" s="26"/>
      <c r="M7" s="26"/>
      <c r="N7" s="27"/>
      <c r="O7" s="91"/>
      <c r="P7" s="32"/>
      <c r="Q7" s="89"/>
      <c r="R7" s="91"/>
      <c r="S7" s="32"/>
      <c r="T7" s="33"/>
    </row>
    <row r="8" spans="2:20" ht="30.75" customHeight="1" x14ac:dyDescent="0.15">
      <c r="L8" s="30"/>
      <c r="M8" s="30"/>
    </row>
    <row r="9" spans="2:20" ht="21" customHeight="1" x14ac:dyDescent="0.15">
      <c r="E9" s="17" t="s">
        <v>83</v>
      </c>
      <c r="I9" s="17" t="s">
        <v>193</v>
      </c>
      <c r="L9" s="31"/>
      <c r="M9" s="31"/>
    </row>
  </sheetData>
  <phoneticPr fontId="1" type="Hiragana"/>
  <dataValidations count="1">
    <dataValidation imeMode="fullAlpha" allowBlank="1" showInputMessage="1" showErrorMessage="1" sqref="E7:G7" xr:uid="{00000000-0002-0000-0000-000000000000}"/>
  </dataValidations>
  <pageMargins left="0.18616023579849947" right="0.16666666666666666" top="0.75" bottom="0.75" header="0.3" footer="0.3"/>
  <pageSetup paperSize="9" scale="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6C3528E-7D22-4A65-9021-78609B3584DA}">
          <x14:formula1>
            <xm:f>分娩取扱医療機関一覧!$D$5:$D$17</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9"/>
  <sheetViews>
    <sheetView showGridLines="0" view="pageBreakPreview" zoomScaleSheetLayoutView="100" workbookViewId="0"/>
  </sheetViews>
  <sheetFormatPr defaultRowHeight="19.5" x14ac:dyDescent="0.15"/>
  <cols>
    <col min="1" max="3" width="1.625" style="2" customWidth="1"/>
    <col min="4" max="4" width="7.625" style="2" customWidth="1"/>
    <col min="5" max="5" width="5.25" style="2" customWidth="1"/>
    <col min="6" max="6" width="25.125" style="2" customWidth="1"/>
    <col min="7" max="7" width="2.625" style="2" customWidth="1"/>
    <col min="8" max="8" width="12.625" style="2" customWidth="1"/>
    <col min="9" max="10" width="15.625" style="2" customWidth="1"/>
    <col min="11" max="11" width="1.625" style="2" customWidth="1"/>
    <col min="12" max="12" width="9" style="2" customWidth="1"/>
    <col min="13" max="16384" width="9" style="2"/>
  </cols>
  <sheetData>
    <row r="1" spans="2:10" ht="20.100000000000001" customHeight="1" x14ac:dyDescent="0.15"/>
    <row r="2" spans="2:10" ht="20.100000000000001" customHeight="1" x14ac:dyDescent="0.15">
      <c r="B2" s="2" t="s">
        <v>43</v>
      </c>
    </row>
    <row r="3" spans="2:10" ht="20.100000000000001" customHeight="1" x14ac:dyDescent="0.15">
      <c r="B3" s="2" t="s">
        <v>10</v>
      </c>
      <c r="I3" s="97" t="str">
        <f>IF('入力シート(交付申請)'!H7=0,"",'入力シート(交付申請)'!H7)</f>
        <v/>
      </c>
      <c r="J3" s="98"/>
    </row>
    <row r="4" spans="2:10" ht="20.100000000000001" customHeight="1" x14ac:dyDescent="0.15">
      <c r="I4" s="99" t="str">
        <f>IF('入力シート(交付申請)'!I7="","",'入力シート(交付申請)'!I7)</f>
        <v/>
      </c>
      <c r="J4" s="99"/>
    </row>
    <row r="5" spans="2:10" ht="20.100000000000001" customHeight="1" x14ac:dyDescent="0.15"/>
    <row r="6" spans="2:10" ht="20.100000000000001" customHeight="1" x14ac:dyDescent="0.15">
      <c r="B6" s="2" t="s">
        <v>78</v>
      </c>
    </row>
    <row r="7" spans="2:10" ht="20.100000000000001" customHeight="1" x14ac:dyDescent="0.15"/>
    <row r="8" spans="2:10" ht="20.100000000000001" customHeight="1" x14ac:dyDescent="0.15">
      <c r="I8" s="98"/>
      <c r="J8" s="98"/>
    </row>
    <row r="9" spans="2:10" ht="20.100000000000001" customHeight="1" x14ac:dyDescent="0.15">
      <c r="F9" s="11" t="s">
        <v>188</v>
      </c>
      <c r="G9" s="11"/>
      <c r="H9" s="94" t="str">
        <f>'入力シート(交付申請)'!E7&amp;""</f>
        <v/>
      </c>
      <c r="I9" s="94"/>
      <c r="J9" s="94"/>
    </row>
    <row r="10" spans="2:10" ht="20.100000000000001" customHeight="1" x14ac:dyDescent="0.15">
      <c r="F10" s="11" t="s">
        <v>189</v>
      </c>
      <c r="G10" s="11"/>
      <c r="H10" s="94" t="str">
        <f>'入力シート(交付申請)'!F7&amp;""</f>
        <v/>
      </c>
      <c r="I10" s="94"/>
      <c r="J10" s="94"/>
    </row>
    <row r="11" spans="2:10" ht="20.100000000000001" customHeight="1" x14ac:dyDescent="0.15">
      <c r="F11" s="11" t="s">
        <v>190</v>
      </c>
      <c r="G11" s="11"/>
      <c r="H11" s="94" t="str">
        <f>'入力シート(交付申請)'!G7&amp;""</f>
        <v/>
      </c>
      <c r="I11" s="94"/>
      <c r="J11" s="94"/>
    </row>
    <row r="12" spans="2:10" ht="20.100000000000001" customHeight="1" x14ac:dyDescent="0.15">
      <c r="I12" s="94" t="str">
        <f>'[1]入力シート(交付申請)'!H6</f>
        <v/>
      </c>
      <c r="J12" s="94"/>
    </row>
    <row r="13" spans="2:10" ht="20.100000000000001" customHeight="1" x14ac:dyDescent="0.15">
      <c r="I13" s="12"/>
      <c r="J13" s="12"/>
    </row>
    <row r="14" spans="2:10" ht="20.100000000000001" customHeight="1" x14ac:dyDescent="0.15">
      <c r="B14" s="13" t="s">
        <v>40</v>
      </c>
      <c r="C14" s="14"/>
      <c r="D14" s="14"/>
      <c r="E14" s="14"/>
      <c r="F14" s="14"/>
      <c r="G14" s="14"/>
      <c r="H14" s="14"/>
      <c r="I14" s="14"/>
      <c r="J14" s="14"/>
    </row>
    <row r="15" spans="2:10" ht="20.100000000000001" customHeight="1" x14ac:dyDescent="0.15"/>
    <row r="16" spans="2:10" ht="20.100000000000001" customHeight="1" x14ac:dyDescent="0.15"/>
    <row r="17" spans="2:10" ht="18" customHeight="1" x14ac:dyDescent="0.15">
      <c r="B17" s="95" t="s">
        <v>194</v>
      </c>
      <c r="C17" s="95"/>
      <c r="D17" s="95"/>
      <c r="E17" s="95"/>
      <c r="F17" s="95"/>
      <c r="G17" s="95"/>
      <c r="H17" s="95"/>
      <c r="I17" s="95"/>
      <c r="J17" s="95"/>
    </row>
    <row r="18" spans="2:10" ht="18" customHeight="1" x14ac:dyDescent="0.15">
      <c r="B18" s="95"/>
      <c r="C18" s="95"/>
      <c r="D18" s="95"/>
      <c r="E18" s="95"/>
      <c r="F18" s="95"/>
      <c r="G18" s="95"/>
      <c r="H18" s="95"/>
      <c r="I18" s="95"/>
      <c r="J18" s="95"/>
    </row>
    <row r="19" spans="2:10" ht="18" customHeight="1" x14ac:dyDescent="0.15">
      <c r="B19" s="95"/>
      <c r="C19" s="95"/>
      <c r="D19" s="95"/>
      <c r="E19" s="95"/>
      <c r="F19" s="95"/>
      <c r="G19" s="95"/>
      <c r="H19" s="95"/>
      <c r="I19" s="95"/>
      <c r="J19" s="95"/>
    </row>
    <row r="20" spans="2:10" ht="20.100000000000001" customHeight="1" x14ac:dyDescent="0.15"/>
    <row r="21" spans="2:10" ht="20.100000000000001" customHeight="1" x14ac:dyDescent="0.15">
      <c r="B21" s="2" t="s">
        <v>42</v>
      </c>
    </row>
    <row r="22" spans="2:10" ht="20.100000000000001" customHeight="1" x14ac:dyDescent="0.15"/>
    <row r="23" spans="2:10" ht="20.100000000000001" customHeight="1" x14ac:dyDescent="0.15">
      <c r="D23" s="100" t="str">
        <f>IFERROR(EDATE('入力シート(交付申請)'!I7,-3),"")</f>
        <v/>
      </c>
      <c r="E23" s="100"/>
      <c r="F23" s="2" t="s">
        <v>199</v>
      </c>
    </row>
    <row r="24" spans="2:10" ht="20.100000000000001" customHeight="1" x14ac:dyDescent="0.15"/>
    <row r="25" spans="2:10" ht="20.100000000000001" customHeight="1" x14ac:dyDescent="0.15">
      <c r="B25" s="2" t="s">
        <v>34</v>
      </c>
    </row>
    <row r="26" spans="2:10" s="1" customFormat="1" ht="20.100000000000001" customHeight="1" x14ac:dyDescent="0.15"/>
    <row r="27" spans="2:10" ht="20.100000000000001" customHeight="1" x14ac:dyDescent="0.15">
      <c r="D27" s="96" t="str">
        <f>'2号'!J10</f>
        <v/>
      </c>
      <c r="E27" s="96"/>
      <c r="F27" s="96"/>
      <c r="G27" s="15"/>
    </row>
    <row r="28" spans="2:10" ht="20.100000000000001" customHeight="1" x14ac:dyDescent="0.15"/>
    <row r="29" spans="2:10" ht="20.100000000000001" customHeight="1" x14ac:dyDescent="0.15">
      <c r="B29" s="2" t="s">
        <v>2</v>
      </c>
    </row>
    <row r="30" spans="2:10" ht="20.100000000000001" customHeight="1" x14ac:dyDescent="0.15"/>
    <row r="31" spans="2:10" ht="20.100000000000001" customHeight="1" x14ac:dyDescent="0.15">
      <c r="C31" s="2" t="s">
        <v>58</v>
      </c>
    </row>
    <row r="32" spans="2:10" ht="20.100000000000001" customHeight="1" x14ac:dyDescent="0.15">
      <c r="C32" s="2" t="s">
        <v>44</v>
      </c>
    </row>
    <row r="33" spans="2:10" ht="20.100000000000001" customHeight="1" x14ac:dyDescent="0.15">
      <c r="C33" s="2" t="s">
        <v>9</v>
      </c>
    </row>
    <row r="34" spans="2:10" ht="20.100000000000001" customHeight="1" x14ac:dyDescent="0.15"/>
    <row r="35" spans="2:10" ht="20.100000000000001" customHeight="1" x14ac:dyDescent="0.15">
      <c r="B35" s="2" t="s">
        <v>195</v>
      </c>
    </row>
    <row r="36" spans="2:10" ht="20.100000000000001" customHeight="1" x14ac:dyDescent="0.15"/>
    <row r="37" spans="2:10" ht="20.100000000000001" customHeight="1" x14ac:dyDescent="0.15">
      <c r="D37" s="2" t="s">
        <v>1</v>
      </c>
      <c r="E37" s="94" t="str">
        <f>'入力シート(交付申請)'!J7&amp;""</f>
        <v/>
      </c>
      <c r="F37" s="94"/>
      <c r="G37" s="12"/>
      <c r="H37" s="2" t="s">
        <v>18</v>
      </c>
      <c r="I37" s="94" t="str">
        <f>'入力シート(交付申請)'!K7&amp;""</f>
        <v/>
      </c>
      <c r="J37" s="94"/>
    </row>
    <row r="38" spans="2:10" ht="20.100000000000001" customHeight="1" x14ac:dyDescent="0.15"/>
    <row r="39" spans="2:10" ht="18" customHeight="1" x14ac:dyDescent="0.15"/>
  </sheetData>
  <sheetProtection sheet="1" objects="1" scenarios="1"/>
  <mergeCells count="12">
    <mergeCell ref="I3:J3"/>
    <mergeCell ref="I4:J4"/>
    <mergeCell ref="I8:J8"/>
    <mergeCell ref="H9:J9"/>
    <mergeCell ref="H10:J10"/>
    <mergeCell ref="E37:F37"/>
    <mergeCell ref="I37:J37"/>
    <mergeCell ref="B17:J19"/>
    <mergeCell ref="H11:J11"/>
    <mergeCell ref="D27:F27"/>
    <mergeCell ref="I12:J12"/>
    <mergeCell ref="D23:E23"/>
  </mergeCells>
  <phoneticPr fontId="1" type="Hiragana"/>
  <pageMargins left="0.7" right="0.6012861736334405"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01"/>
  <sheetViews>
    <sheetView showGridLines="0" view="pageBreakPreview" zoomScaleNormal="82" zoomScaleSheetLayoutView="100" workbookViewId="0"/>
  </sheetViews>
  <sheetFormatPr defaultRowHeight="19.5" x14ac:dyDescent="0.15"/>
  <cols>
    <col min="1" max="1" width="1.625" style="2" customWidth="1"/>
    <col min="2" max="12" width="13.125" style="2" customWidth="1"/>
    <col min="13" max="13" width="1.625" style="2" customWidth="1"/>
    <col min="14" max="14" width="9" style="2" customWidth="1"/>
    <col min="15" max="16384" width="9" style="2"/>
  </cols>
  <sheetData>
    <row r="1" spans="2:12" ht="20.100000000000001" customHeight="1" x14ac:dyDescent="0.15"/>
    <row r="2" spans="2:12" ht="20.100000000000001" customHeight="1" x14ac:dyDescent="0.15">
      <c r="B2" s="2" t="s">
        <v>3</v>
      </c>
    </row>
    <row r="3" spans="2:12" ht="20.100000000000001" customHeight="1" x14ac:dyDescent="0.15">
      <c r="B3" s="35"/>
    </row>
    <row r="4" spans="2:12" ht="24" customHeight="1" x14ac:dyDescent="0.15">
      <c r="B4" s="34" t="s">
        <v>4</v>
      </c>
      <c r="C4" s="14"/>
      <c r="D4" s="14"/>
      <c r="E4" s="14"/>
      <c r="F4" s="14"/>
      <c r="G4" s="14"/>
      <c r="H4" s="14"/>
      <c r="I4" s="14"/>
      <c r="J4" s="14"/>
      <c r="K4" s="14"/>
      <c r="L4" s="14"/>
    </row>
    <row r="5" spans="2:12" ht="20.100000000000001" customHeight="1" x14ac:dyDescent="0.15">
      <c r="B5" s="34"/>
      <c r="C5" s="14"/>
      <c r="D5" s="14"/>
      <c r="E5" s="14"/>
      <c r="F5" s="14"/>
      <c r="G5" s="14"/>
      <c r="H5" s="14"/>
      <c r="I5" s="14"/>
      <c r="J5" s="14"/>
      <c r="K5" s="14"/>
      <c r="L5" s="14"/>
    </row>
    <row r="6" spans="2:12" ht="20.100000000000001" customHeight="1" x14ac:dyDescent="0.15">
      <c r="B6" s="14"/>
      <c r="C6" s="14"/>
      <c r="D6" s="14"/>
      <c r="E6" s="14"/>
      <c r="F6" s="14"/>
      <c r="G6" s="14"/>
      <c r="H6" s="14"/>
      <c r="I6" s="97" t="str">
        <f>"（医療機関名："&amp;'入力シート(交付申請)'!D7&amp;")"</f>
        <v>（医療機関名：)</v>
      </c>
      <c r="J6" s="97"/>
      <c r="K6" s="97"/>
      <c r="L6" s="97"/>
    </row>
    <row r="7" spans="2:12" ht="20.100000000000001" customHeight="1" x14ac:dyDescent="0.4">
      <c r="B7" s="35"/>
      <c r="L7" s="36" t="s">
        <v>29</v>
      </c>
    </row>
    <row r="8" spans="2:12" ht="49.5" customHeight="1" x14ac:dyDescent="0.4">
      <c r="B8" s="37" t="s">
        <v>5</v>
      </c>
      <c r="C8" s="38" t="s">
        <v>0</v>
      </c>
      <c r="D8" s="39" t="s">
        <v>11</v>
      </c>
      <c r="E8" s="38" t="s">
        <v>12</v>
      </c>
      <c r="F8" s="38" t="s">
        <v>23</v>
      </c>
      <c r="G8" s="38" t="s">
        <v>25</v>
      </c>
      <c r="H8" s="38" t="s">
        <v>24</v>
      </c>
      <c r="I8" s="38" t="s">
        <v>30</v>
      </c>
      <c r="J8" s="38" t="s">
        <v>19</v>
      </c>
      <c r="K8" s="38" t="s">
        <v>26</v>
      </c>
      <c r="L8" s="38" t="s">
        <v>27</v>
      </c>
    </row>
    <row r="9" spans="2:12" ht="18" customHeight="1" x14ac:dyDescent="0.15">
      <c r="B9" s="40"/>
      <c r="C9" s="40" t="s">
        <v>8</v>
      </c>
      <c r="D9" s="40" t="s">
        <v>6</v>
      </c>
      <c r="E9" s="40" t="s">
        <v>7</v>
      </c>
      <c r="F9" s="40" t="s">
        <v>14</v>
      </c>
      <c r="G9" s="40" t="s">
        <v>15</v>
      </c>
      <c r="H9" s="40" t="s">
        <v>17</v>
      </c>
      <c r="I9" s="40" t="s">
        <v>20</v>
      </c>
      <c r="J9" s="40" t="s">
        <v>21</v>
      </c>
      <c r="K9" s="40" t="s">
        <v>22</v>
      </c>
      <c r="L9" s="41"/>
    </row>
    <row r="10" spans="2:12" ht="60" customHeight="1" x14ac:dyDescent="0.15">
      <c r="B10" s="68" t="s">
        <v>200</v>
      </c>
      <c r="C10" s="44">
        <f>SUM(事業計画書!I10:J14)</f>
        <v>0</v>
      </c>
      <c r="D10" s="44">
        <f>'入力シート(交付申請)'!L7+'入力シート(交付申請)'!M7</f>
        <v>0</v>
      </c>
      <c r="E10" s="44">
        <f>C10-D10</f>
        <v>0</v>
      </c>
      <c r="F10" s="44">
        <f>SUM(事業計画書!I10:J14)</f>
        <v>0</v>
      </c>
      <c r="G10" s="44">
        <f>SUM(事業計画書!G10:H14)*10000</f>
        <v>0</v>
      </c>
      <c r="H10" s="45">
        <f>MIN(F10,G10)</f>
        <v>0</v>
      </c>
      <c r="I10" s="44">
        <f>MIN(E10,H10)</f>
        <v>0</v>
      </c>
      <c r="J10" s="44" t="str">
        <f>IFERROR(ROUNDDOWN(I10*VLOOKUP('入力シート(交付申請)'!D7,分娩取扱医療機関一覧!D5:K17,8,FALSE),-3),"")</f>
        <v/>
      </c>
      <c r="K10" s="44" t="str">
        <f>IFERROR(C10-J10,"")</f>
        <v/>
      </c>
      <c r="L10" s="44"/>
    </row>
    <row r="11" spans="2:12" ht="60" customHeight="1" x14ac:dyDescent="0.15">
      <c r="B11" s="42"/>
      <c r="C11" s="44"/>
      <c r="D11" s="44"/>
      <c r="E11" s="44"/>
      <c r="F11" s="44"/>
      <c r="G11" s="44"/>
      <c r="H11" s="45"/>
      <c r="I11" s="44"/>
      <c r="J11" s="44"/>
      <c r="K11" s="44"/>
      <c r="L11" s="44"/>
    </row>
    <row r="12" spans="2:12" ht="39.950000000000003" customHeight="1" x14ac:dyDescent="0.15">
      <c r="B12" s="42" t="s">
        <v>32</v>
      </c>
      <c r="C12" s="44">
        <f t="shared" ref="C12:I12" si="0">SUM(C10:C11)</f>
        <v>0</v>
      </c>
      <c r="D12" s="44">
        <f t="shared" si="0"/>
        <v>0</v>
      </c>
      <c r="E12" s="44">
        <f t="shared" si="0"/>
        <v>0</v>
      </c>
      <c r="F12" s="44">
        <f t="shared" si="0"/>
        <v>0</v>
      </c>
      <c r="G12" s="45">
        <f t="shared" si="0"/>
        <v>0</v>
      </c>
      <c r="H12" s="44">
        <f t="shared" si="0"/>
        <v>0</v>
      </c>
      <c r="I12" s="44">
        <f t="shared" si="0"/>
        <v>0</v>
      </c>
      <c r="J12" s="46" t="str">
        <f>IF(SUM(J10:J11)=0,"",SUM(J10:J11))</f>
        <v/>
      </c>
      <c r="K12" s="44">
        <f>SUM(K10:K11)</f>
        <v>0</v>
      </c>
      <c r="L12" s="44"/>
    </row>
    <row r="13" spans="2:12" ht="20.100000000000001" customHeight="1" x14ac:dyDescent="0.15">
      <c r="B13" s="35"/>
    </row>
    <row r="14" spans="2:12" ht="20.100000000000001" customHeight="1" x14ac:dyDescent="0.15">
      <c r="B14" s="11" t="s">
        <v>35</v>
      </c>
      <c r="C14" s="2" t="s">
        <v>36</v>
      </c>
    </row>
    <row r="15" spans="2:12" ht="20.100000000000001" customHeight="1" x14ac:dyDescent="0.15">
      <c r="B15" s="35"/>
      <c r="C15" s="2" t="s">
        <v>37</v>
      </c>
    </row>
    <row r="16" spans="2:12" ht="20.100000000000001" customHeight="1" x14ac:dyDescent="0.15">
      <c r="B16" s="35"/>
    </row>
    <row r="17" spans="2:2" x14ac:dyDescent="0.15">
      <c r="B17" s="35"/>
    </row>
    <row r="18" spans="2:2" x14ac:dyDescent="0.15">
      <c r="B18" s="35"/>
    </row>
    <row r="19" spans="2:2" x14ac:dyDescent="0.15">
      <c r="B19" s="35"/>
    </row>
    <row r="20" spans="2:2" x14ac:dyDescent="0.15">
      <c r="B20" s="35"/>
    </row>
    <row r="21" spans="2:2" x14ac:dyDescent="0.15">
      <c r="B21" s="35"/>
    </row>
    <row r="22" spans="2:2" x14ac:dyDescent="0.15">
      <c r="B22" s="35"/>
    </row>
    <row r="23" spans="2:2" x14ac:dyDescent="0.15">
      <c r="B23" s="35"/>
    </row>
    <row r="24" spans="2:2" x14ac:dyDescent="0.15">
      <c r="B24" s="35"/>
    </row>
    <row r="25" spans="2:2" x14ac:dyDescent="0.15">
      <c r="B25" s="35"/>
    </row>
    <row r="26" spans="2:2" x14ac:dyDescent="0.15">
      <c r="B26" s="35"/>
    </row>
    <row r="27" spans="2:2" x14ac:dyDescent="0.15">
      <c r="B27" s="35"/>
    </row>
    <row r="28" spans="2:2" x14ac:dyDescent="0.15">
      <c r="B28" s="35"/>
    </row>
    <row r="29" spans="2:2" x14ac:dyDescent="0.15">
      <c r="B29" s="35"/>
    </row>
    <row r="30" spans="2:2" x14ac:dyDescent="0.15">
      <c r="B30" s="35"/>
    </row>
    <row r="31" spans="2:2" x14ac:dyDescent="0.15">
      <c r="B31" s="35"/>
    </row>
    <row r="32" spans="2:2" x14ac:dyDescent="0.15">
      <c r="B32" s="35"/>
    </row>
    <row r="33" spans="2:2" x14ac:dyDescent="0.15">
      <c r="B33" s="35"/>
    </row>
    <row r="34" spans="2:2" x14ac:dyDescent="0.15">
      <c r="B34" s="35"/>
    </row>
    <row r="35" spans="2:2" x14ac:dyDescent="0.15">
      <c r="B35" s="35"/>
    </row>
    <row r="36" spans="2:2" x14ac:dyDescent="0.15">
      <c r="B36" s="35"/>
    </row>
    <row r="37" spans="2:2" x14ac:dyDescent="0.15">
      <c r="B37" s="35"/>
    </row>
    <row r="38" spans="2:2" x14ac:dyDescent="0.15">
      <c r="B38" s="35"/>
    </row>
    <row r="39" spans="2:2" x14ac:dyDescent="0.15">
      <c r="B39" s="35"/>
    </row>
    <row r="40" spans="2:2" x14ac:dyDescent="0.15">
      <c r="B40" s="35"/>
    </row>
    <row r="41" spans="2:2" x14ac:dyDescent="0.15">
      <c r="B41" s="35"/>
    </row>
    <row r="42" spans="2:2" x14ac:dyDescent="0.15">
      <c r="B42" s="35"/>
    </row>
    <row r="43" spans="2:2" x14ac:dyDescent="0.15">
      <c r="B43" s="35"/>
    </row>
    <row r="44" spans="2:2" x14ac:dyDescent="0.15">
      <c r="B44" s="35"/>
    </row>
    <row r="45" spans="2:2" x14ac:dyDescent="0.15">
      <c r="B45" s="35"/>
    </row>
    <row r="46" spans="2:2" x14ac:dyDescent="0.15">
      <c r="B46" s="35"/>
    </row>
    <row r="47" spans="2:2" x14ac:dyDescent="0.15">
      <c r="B47" s="35"/>
    </row>
    <row r="48" spans="2:2" x14ac:dyDescent="0.15">
      <c r="B48" s="35"/>
    </row>
    <row r="49" spans="2:2" x14ac:dyDescent="0.15">
      <c r="B49" s="35"/>
    </row>
    <row r="50" spans="2:2" x14ac:dyDescent="0.15">
      <c r="B50" s="35"/>
    </row>
    <row r="51" spans="2:2" x14ac:dyDescent="0.15">
      <c r="B51" s="35"/>
    </row>
    <row r="52" spans="2:2" x14ac:dyDescent="0.15">
      <c r="B52" s="35"/>
    </row>
    <row r="53" spans="2:2" x14ac:dyDescent="0.15">
      <c r="B53" s="35"/>
    </row>
    <row r="54" spans="2:2" x14ac:dyDescent="0.15">
      <c r="B54" s="35"/>
    </row>
    <row r="55" spans="2:2" x14ac:dyDescent="0.15">
      <c r="B55" s="35"/>
    </row>
    <row r="56" spans="2:2" x14ac:dyDescent="0.15">
      <c r="B56" s="35"/>
    </row>
    <row r="57" spans="2:2" x14ac:dyDescent="0.15">
      <c r="B57" s="35"/>
    </row>
    <row r="58" spans="2:2" x14ac:dyDescent="0.15">
      <c r="B58" s="35"/>
    </row>
    <row r="59" spans="2:2" x14ac:dyDescent="0.15">
      <c r="B59" s="35"/>
    </row>
    <row r="60" spans="2:2" x14ac:dyDescent="0.15">
      <c r="B60" s="35"/>
    </row>
    <row r="61" spans="2:2" x14ac:dyDescent="0.15">
      <c r="B61" s="35"/>
    </row>
    <row r="62" spans="2:2" x14ac:dyDescent="0.15">
      <c r="B62" s="35"/>
    </row>
    <row r="63" spans="2:2" x14ac:dyDescent="0.15">
      <c r="B63" s="35"/>
    </row>
    <row r="64" spans="2:2" x14ac:dyDescent="0.15">
      <c r="B64" s="35"/>
    </row>
    <row r="65" spans="2:2" x14ac:dyDescent="0.15">
      <c r="B65" s="35"/>
    </row>
    <row r="66" spans="2:2" x14ac:dyDescent="0.15">
      <c r="B66" s="35"/>
    </row>
    <row r="67" spans="2:2" x14ac:dyDescent="0.15">
      <c r="B67" s="35"/>
    </row>
    <row r="68" spans="2:2" x14ac:dyDescent="0.15">
      <c r="B68" s="35"/>
    </row>
    <row r="69" spans="2:2" x14ac:dyDescent="0.15">
      <c r="B69" s="35"/>
    </row>
    <row r="70" spans="2:2" x14ac:dyDescent="0.15">
      <c r="B70" s="35"/>
    </row>
    <row r="71" spans="2:2" x14ac:dyDescent="0.15">
      <c r="B71" s="35"/>
    </row>
    <row r="72" spans="2:2" x14ac:dyDescent="0.15">
      <c r="B72" s="35"/>
    </row>
    <row r="73" spans="2:2" x14ac:dyDescent="0.15">
      <c r="B73" s="35"/>
    </row>
    <row r="74" spans="2:2" x14ac:dyDescent="0.15">
      <c r="B74" s="35"/>
    </row>
    <row r="75" spans="2:2" x14ac:dyDescent="0.15">
      <c r="B75" s="35"/>
    </row>
    <row r="76" spans="2:2" x14ac:dyDescent="0.15">
      <c r="B76" s="35"/>
    </row>
    <row r="77" spans="2:2" x14ac:dyDescent="0.15">
      <c r="B77" s="35"/>
    </row>
    <row r="78" spans="2:2" x14ac:dyDescent="0.15">
      <c r="B78" s="35"/>
    </row>
    <row r="79" spans="2:2" x14ac:dyDescent="0.15">
      <c r="B79" s="35"/>
    </row>
    <row r="80" spans="2:2" x14ac:dyDescent="0.15">
      <c r="B80" s="35"/>
    </row>
    <row r="81" spans="2:2" x14ac:dyDescent="0.15">
      <c r="B81" s="35"/>
    </row>
    <row r="82" spans="2:2" x14ac:dyDescent="0.15">
      <c r="B82" s="35"/>
    </row>
    <row r="83" spans="2:2" x14ac:dyDescent="0.15">
      <c r="B83" s="35"/>
    </row>
    <row r="84" spans="2:2" x14ac:dyDescent="0.15">
      <c r="B84" s="35"/>
    </row>
    <row r="85" spans="2:2" x14ac:dyDescent="0.15">
      <c r="B85" s="35"/>
    </row>
    <row r="86" spans="2:2" x14ac:dyDescent="0.15">
      <c r="B86" s="35"/>
    </row>
    <row r="87" spans="2:2" x14ac:dyDescent="0.15">
      <c r="B87" s="35"/>
    </row>
    <row r="88" spans="2:2" x14ac:dyDescent="0.15">
      <c r="B88" s="35"/>
    </row>
    <row r="89" spans="2:2" x14ac:dyDescent="0.15">
      <c r="B89" s="35"/>
    </row>
    <row r="90" spans="2:2" x14ac:dyDescent="0.15">
      <c r="B90" s="35"/>
    </row>
    <row r="91" spans="2:2" x14ac:dyDescent="0.15">
      <c r="B91" s="35"/>
    </row>
    <row r="92" spans="2:2" x14ac:dyDescent="0.15">
      <c r="B92" s="35"/>
    </row>
    <row r="93" spans="2:2" x14ac:dyDescent="0.15">
      <c r="B93" s="35"/>
    </row>
    <row r="94" spans="2:2" x14ac:dyDescent="0.15">
      <c r="B94" s="35"/>
    </row>
    <row r="95" spans="2:2" x14ac:dyDescent="0.15">
      <c r="B95" s="35"/>
    </row>
    <row r="96" spans="2:2" x14ac:dyDescent="0.15">
      <c r="B96" s="35"/>
    </row>
    <row r="97" spans="2:2" x14ac:dyDescent="0.15">
      <c r="B97" s="35"/>
    </row>
    <row r="98" spans="2:2" x14ac:dyDescent="0.15">
      <c r="B98" s="35"/>
    </row>
    <row r="99" spans="2:2" x14ac:dyDescent="0.15">
      <c r="B99" s="35"/>
    </row>
    <row r="100" spans="2:2" x14ac:dyDescent="0.15">
      <c r="B100" s="35"/>
    </row>
    <row r="101" spans="2:2" x14ac:dyDescent="0.15">
      <c r="B101" s="35"/>
    </row>
    <row r="102" spans="2:2" x14ac:dyDescent="0.15">
      <c r="B102" s="35"/>
    </row>
    <row r="103" spans="2:2" x14ac:dyDescent="0.15">
      <c r="B103" s="35"/>
    </row>
    <row r="104" spans="2:2" x14ac:dyDescent="0.15">
      <c r="B104" s="35"/>
    </row>
    <row r="105" spans="2:2" x14ac:dyDescent="0.15">
      <c r="B105" s="35"/>
    </row>
    <row r="106" spans="2:2" x14ac:dyDescent="0.15">
      <c r="B106" s="35"/>
    </row>
    <row r="107" spans="2:2" x14ac:dyDescent="0.15">
      <c r="B107" s="35"/>
    </row>
    <row r="108" spans="2:2" x14ac:dyDescent="0.15">
      <c r="B108" s="35"/>
    </row>
    <row r="109" spans="2:2" x14ac:dyDescent="0.15">
      <c r="B109" s="35"/>
    </row>
    <row r="110" spans="2:2" x14ac:dyDescent="0.15">
      <c r="B110" s="35"/>
    </row>
    <row r="111" spans="2:2" x14ac:dyDescent="0.15">
      <c r="B111" s="35"/>
    </row>
    <row r="112" spans="2:2" x14ac:dyDescent="0.15">
      <c r="B112" s="35"/>
    </row>
    <row r="113" spans="2:2" x14ac:dyDescent="0.15">
      <c r="B113" s="35"/>
    </row>
    <row r="114" spans="2:2" x14ac:dyDescent="0.15">
      <c r="B114" s="35"/>
    </row>
    <row r="115" spans="2:2" x14ac:dyDescent="0.15">
      <c r="B115" s="35"/>
    </row>
    <row r="116" spans="2:2" x14ac:dyDescent="0.15">
      <c r="B116" s="35"/>
    </row>
    <row r="117" spans="2:2" x14ac:dyDescent="0.15">
      <c r="B117" s="35"/>
    </row>
    <row r="118" spans="2:2" x14ac:dyDescent="0.15">
      <c r="B118" s="35"/>
    </row>
    <row r="119" spans="2:2" x14ac:dyDescent="0.15">
      <c r="B119" s="35"/>
    </row>
    <row r="120" spans="2:2" x14ac:dyDescent="0.15">
      <c r="B120" s="35"/>
    </row>
    <row r="121" spans="2:2" x14ac:dyDescent="0.15">
      <c r="B121" s="35"/>
    </row>
    <row r="122" spans="2:2" x14ac:dyDescent="0.15">
      <c r="B122" s="35"/>
    </row>
    <row r="123" spans="2:2" x14ac:dyDescent="0.15">
      <c r="B123" s="35"/>
    </row>
    <row r="124" spans="2:2" x14ac:dyDescent="0.15">
      <c r="B124" s="35"/>
    </row>
    <row r="125" spans="2:2" x14ac:dyDescent="0.15">
      <c r="B125" s="35"/>
    </row>
    <row r="126" spans="2:2" x14ac:dyDescent="0.15">
      <c r="B126" s="35"/>
    </row>
    <row r="127" spans="2:2" x14ac:dyDescent="0.15">
      <c r="B127" s="35"/>
    </row>
    <row r="128" spans="2:2" x14ac:dyDescent="0.15">
      <c r="B128" s="35"/>
    </row>
    <row r="129" spans="2:2" x14ac:dyDescent="0.15">
      <c r="B129" s="35"/>
    </row>
    <row r="130" spans="2:2" x14ac:dyDescent="0.15">
      <c r="B130" s="35"/>
    </row>
    <row r="131" spans="2:2" x14ac:dyDescent="0.15">
      <c r="B131" s="35"/>
    </row>
    <row r="132" spans="2:2" x14ac:dyDescent="0.15">
      <c r="B132" s="35"/>
    </row>
    <row r="133" spans="2:2" x14ac:dyDescent="0.15">
      <c r="B133" s="35"/>
    </row>
    <row r="134" spans="2:2" x14ac:dyDescent="0.15">
      <c r="B134" s="35"/>
    </row>
    <row r="135" spans="2:2" x14ac:dyDescent="0.15">
      <c r="B135" s="35"/>
    </row>
    <row r="136" spans="2:2" x14ac:dyDescent="0.15">
      <c r="B136" s="35"/>
    </row>
    <row r="137" spans="2:2" x14ac:dyDescent="0.15">
      <c r="B137" s="35"/>
    </row>
    <row r="138" spans="2:2" x14ac:dyDescent="0.15">
      <c r="B138" s="35"/>
    </row>
    <row r="139" spans="2:2" x14ac:dyDescent="0.15">
      <c r="B139" s="35"/>
    </row>
    <row r="140" spans="2:2" x14ac:dyDescent="0.15">
      <c r="B140" s="35"/>
    </row>
    <row r="141" spans="2:2" x14ac:dyDescent="0.15">
      <c r="B141" s="35"/>
    </row>
    <row r="142" spans="2:2" x14ac:dyDescent="0.15">
      <c r="B142" s="35"/>
    </row>
    <row r="143" spans="2:2" x14ac:dyDescent="0.15">
      <c r="B143" s="35"/>
    </row>
    <row r="144" spans="2:2" x14ac:dyDescent="0.15">
      <c r="B144" s="35"/>
    </row>
    <row r="145" spans="2:2" x14ac:dyDescent="0.15">
      <c r="B145" s="35"/>
    </row>
    <row r="146" spans="2:2" x14ac:dyDescent="0.15">
      <c r="B146" s="35"/>
    </row>
    <row r="147" spans="2:2" x14ac:dyDescent="0.15">
      <c r="B147" s="35"/>
    </row>
    <row r="148" spans="2:2" x14ac:dyDescent="0.15">
      <c r="B148" s="35"/>
    </row>
    <row r="149" spans="2:2" x14ac:dyDescent="0.15">
      <c r="B149" s="35"/>
    </row>
    <row r="150" spans="2:2" x14ac:dyDescent="0.15">
      <c r="B150" s="35"/>
    </row>
    <row r="151" spans="2:2" x14ac:dyDescent="0.15">
      <c r="B151" s="35"/>
    </row>
    <row r="152" spans="2:2" x14ac:dyDescent="0.15">
      <c r="B152" s="35"/>
    </row>
    <row r="153" spans="2:2" x14ac:dyDescent="0.15">
      <c r="B153" s="35"/>
    </row>
    <row r="154" spans="2:2" x14ac:dyDescent="0.15">
      <c r="B154" s="35"/>
    </row>
    <row r="155" spans="2:2" x14ac:dyDescent="0.15">
      <c r="B155" s="35"/>
    </row>
    <row r="156" spans="2:2" x14ac:dyDescent="0.15">
      <c r="B156" s="35"/>
    </row>
    <row r="157" spans="2:2" x14ac:dyDescent="0.15">
      <c r="B157" s="35"/>
    </row>
    <row r="158" spans="2:2" x14ac:dyDescent="0.15">
      <c r="B158" s="35"/>
    </row>
    <row r="159" spans="2:2" x14ac:dyDescent="0.15">
      <c r="B159" s="35"/>
    </row>
    <row r="160" spans="2:2" x14ac:dyDescent="0.15">
      <c r="B160" s="35"/>
    </row>
    <row r="161" spans="2:2" x14ac:dyDescent="0.15">
      <c r="B161" s="35"/>
    </row>
    <row r="162" spans="2:2" x14ac:dyDescent="0.15">
      <c r="B162" s="35"/>
    </row>
    <row r="163" spans="2:2" x14ac:dyDescent="0.15">
      <c r="B163" s="35"/>
    </row>
    <row r="164" spans="2:2" x14ac:dyDescent="0.15">
      <c r="B164" s="35"/>
    </row>
    <row r="165" spans="2:2" x14ac:dyDescent="0.15">
      <c r="B165" s="35"/>
    </row>
    <row r="166" spans="2:2" x14ac:dyDescent="0.15">
      <c r="B166" s="35"/>
    </row>
    <row r="167" spans="2:2" x14ac:dyDescent="0.15">
      <c r="B167" s="35"/>
    </row>
    <row r="168" spans="2:2" x14ac:dyDescent="0.15">
      <c r="B168" s="35"/>
    </row>
    <row r="169" spans="2:2" x14ac:dyDescent="0.15">
      <c r="B169" s="35"/>
    </row>
    <row r="170" spans="2:2" x14ac:dyDescent="0.15">
      <c r="B170" s="35"/>
    </row>
    <row r="171" spans="2:2" x14ac:dyDescent="0.15">
      <c r="B171" s="35"/>
    </row>
    <row r="172" spans="2:2" x14ac:dyDescent="0.15">
      <c r="B172" s="35"/>
    </row>
    <row r="173" spans="2:2" x14ac:dyDescent="0.15">
      <c r="B173" s="35"/>
    </row>
    <row r="174" spans="2:2" x14ac:dyDescent="0.15">
      <c r="B174" s="35"/>
    </row>
    <row r="175" spans="2:2" x14ac:dyDescent="0.15">
      <c r="B175" s="35"/>
    </row>
    <row r="176" spans="2:2" x14ac:dyDescent="0.15">
      <c r="B176" s="35"/>
    </row>
    <row r="177" spans="2:2" x14ac:dyDescent="0.15">
      <c r="B177" s="35"/>
    </row>
    <row r="178" spans="2:2" x14ac:dyDescent="0.15">
      <c r="B178" s="35"/>
    </row>
    <row r="179" spans="2:2" x14ac:dyDescent="0.15">
      <c r="B179" s="35"/>
    </row>
    <row r="180" spans="2:2" x14ac:dyDescent="0.15">
      <c r="B180" s="35"/>
    </row>
    <row r="181" spans="2:2" x14ac:dyDescent="0.15">
      <c r="B181" s="35"/>
    </row>
    <row r="182" spans="2:2" x14ac:dyDescent="0.15">
      <c r="B182" s="35"/>
    </row>
    <row r="183" spans="2:2" x14ac:dyDescent="0.15">
      <c r="B183" s="35"/>
    </row>
    <row r="184" spans="2:2" x14ac:dyDescent="0.15">
      <c r="B184" s="35"/>
    </row>
    <row r="185" spans="2:2" x14ac:dyDescent="0.15">
      <c r="B185" s="35"/>
    </row>
    <row r="186" spans="2:2" x14ac:dyDescent="0.15">
      <c r="B186" s="35"/>
    </row>
    <row r="187" spans="2:2" x14ac:dyDescent="0.15">
      <c r="B187" s="35"/>
    </row>
    <row r="188" spans="2:2" x14ac:dyDescent="0.15">
      <c r="B188" s="35"/>
    </row>
    <row r="189" spans="2:2" x14ac:dyDescent="0.15">
      <c r="B189" s="35"/>
    </row>
    <row r="190" spans="2:2" x14ac:dyDescent="0.15">
      <c r="B190" s="35"/>
    </row>
    <row r="191" spans="2:2" x14ac:dyDescent="0.15">
      <c r="B191" s="35"/>
    </row>
    <row r="192" spans="2:2" x14ac:dyDescent="0.15">
      <c r="B192" s="35"/>
    </row>
    <row r="193" spans="2:2" x14ac:dyDescent="0.15">
      <c r="B193" s="35"/>
    </row>
    <row r="194" spans="2:2" x14ac:dyDescent="0.15">
      <c r="B194" s="35"/>
    </row>
    <row r="195" spans="2:2" x14ac:dyDescent="0.15">
      <c r="B195" s="35"/>
    </row>
    <row r="196" spans="2:2" x14ac:dyDescent="0.15">
      <c r="B196" s="35"/>
    </row>
    <row r="197" spans="2:2" x14ac:dyDescent="0.15">
      <c r="B197" s="35"/>
    </row>
    <row r="198" spans="2:2" x14ac:dyDescent="0.15">
      <c r="B198" s="35"/>
    </row>
    <row r="199" spans="2:2" x14ac:dyDescent="0.15">
      <c r="B199" s="35"/>
    </row>
    <row r="200" spans="2:2" x14ac:dyDescent="0.15">
      <c r="B200" s="35"/>
    </row>
    <row r="201" spans="2:2" x14ac:dyDescent="0.15">
      <c r="B201" s="35"/>
    </row>
  </sheetData>
  <sheetProtection sheet="1" objects="1" scenarios="1"/>
  <mergeCells count="1">
    <mergeCell ref="I6:L6"/>
  </mergeCells>
  <phoneticPr fontId="4"/>
  <pageMargins left="0.7"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8"/>
  <sheetViews>
    <sheetView showGridLines="0" view="pageBreakPreview" zoomScaleSheetLayoutView="100" workbookViewId="0"/>
  </sheetViews>
  <sheetFormatPr defaultRowHeight="19.5" x14ac:dyDescent="0.15"/>
  <cols>
    <col min="1" max="1" width="1.625" style="2" customWidth="1"/>
    <col min="2" max="3" width="24.5" style="2" customWidth="1"/>
    <col min="4" max="4" width="27" style="2" customWidth="1"/>
    <col min="5" max="5" width="24.5" style="2" customWidth="1"/>
    <col min="6" max="6" width="1.625" style="47" customWidth="1"/>
    <col min="7" max="7" width="9" style="47" bestFit="1" customWidth="1"/>
    <col min="8" max="10" width="9.875" style="47" bestFit="1" customWidth="1"/>
    <col min="11" max="14" width="9" style="47" bestFit="1" customWidth="1"/>
    <col min="15" max="15" width="9.875" style="47" bestFit="1" customWidth="1"/>
    <col min="16" max="17" width="9" style="47" bestFit="1" customWidth="1"/>
    <col min="18" max="18" width="9.875" style="47" bestFit="1" customWidth="1"/>
    <col min="19" max="20" width="11" style="47" bestFit="1" customWidth="1"/>
    <col min="21" max="21" width="9" style="2" customWidth="1"/>
    <col min="22" max="16384" width="9" style="2"/>
  </cols>
  <sheetData>
    <row r="1" spans="2:20" ht="20.100000000000001" customHeight="1" x14ac:dyDescent="0.15"/>
    <row r="2" spans="2:20" ht="30" customHeight="1" x14ac:dyDescent="0.15">
      <c r="B2" s="60" t="str">
        <f>IFERROR(EDATE('入力シート(交付申請)'!I7,-3),"")</f>
        <v/>
      </c>
      <c r="C2" s="61" t="s">
        <v>201</v>
      </c>
      <c r="D2" s="6"/>
      <c r="E2" s="6"/>
    </row>
    <row r="3" spans="2:20" ht="30" customHeight="1" x14ac:dyDescent="0.15">
      <c r="B3" s="10"/>
      <c r="C3" s="10"/>
      <c r="D3" s="10"/>
      <c r="E3" s="10"/>
    </row>
    <row r="4" spans="2:20" ht="28.5" customHeight="1" x14ac:dyDescent="0.15">
      <c r="E4" s="48" t="s">
        <v>38</v>
      </c>
    </row>
    <row r="5" spans="2:20" ht="21" customHeight="1" x14ac:dyDescent="0.15">
      <c r="B5" s="101" t="s">
        <v>39</v>
      </c>
      <c r="C5" s="101"/>
      <c r="D5" s="101" t="s">
        <v>47</v>
      </c>
      <c r="E5" s="101"/>
    </row>
    <row r="6" spans="2:20" s="9" customFormat="1" ht="18.75" customHeight="1" x14ac:dyDescent="0.15">
      <c r="B6" s="49" t="s">
        <v>73</v>
      </c>
      <c r="C6" s="50" t="s">
        <v>74</v>
      </c>
      <c r="D6" s="49" t="s">
        <v>73</v>
      </c>
      <c r="E6" s="50" t="s">
        <v>74</v>
      </c>
      <c r="F6" s="51"/>
      <c r="G6" s="51"/>
      <c r="H6" s="51"/>
      <c r="I6" s="51"/>
      <c r="J6" s="51"/>
      <c r="K6" s="51"/>
      <c r="L6" s="51"/>
      <c r="M6" s="51"/>
      <c r="N6" s="51"/>
      <c r="O6" s="51"/>
      <c r="P6" s="51"/>
      <c r="Q6" s="51"/>
      <c r="R6" s="51"/>
      <c r="S6" s="51"/>
      <c r="T6" s="51"/>
    </row>
    <row r="7" spans="2:20" ht="58.5" customHeight="1" x14ac:dyDescent="0.15">
      <c r="B7" s="52" t="s">
        <v>13</v>
      </c>
      <c r="C7" s="53" t="str">
        <f>'2号'!J12</f>
        <v/>
      </c>
      <c r="D7" s="54" t="s">
        <v>202</v>
      </c>
      <c r="E7" s="55">
        <f>SUM(事業計画書!I10:J14)</f>
        <v>0</v>
      </c>
    </row>
    <row r="8" spans="2:20" ht="26.25" customHeight="1" x14ac:dyDescent="0.15">
      <c r="B8" s="52"/>
      <c r="C8" s="55"/>
      <c r="D8" s="52"/>
      <c r="E8" s="55"/>
    </row>
    <row r="9" spans="2:20" ht="30" customHeight="1" x14ac:dyDescent="0.15">
      <c r="B9" s="52" t="s">
        <v>45</v>
      </c>
      <c r="C9" s="55" t="str">
        <f>IFERROR(E21-C7-C11-C13,"")</f>
        <v/>
      </c>
      <c r="D9" s="52" t="s">
        <v>16</v>
      </c>
      <c r="E9" s="55">
        <f>'入力シート(交付申請)'!M7</f>
        <v>0</v>
      </c>
    </row>
    <row r="10" spans="2:20" ht="29.25" customHeight="1" x14ac:dyDescent="0.15">
      <c r="B10" s="52"/>
      <c r="C10" s="55"/>
      <c r="D10" s="52"/>
      <c r="E10" s="55"/>
    </row>
    <row r="11" spans="2:20" ht="30" customHeight="1" x14ac:dyDescent="0.15">
      <c r="B11" s="52" t="s">
        <v>41</v>
      </c>
      <c r="C11" s="55">
        <f>'入力シート(交付申請)'!L7</f>
        <v>0</v>
      </c>
      <c r="D11" s="52"/>
      <c r="E11" s="55"/>
    </row>
    <row r="12" spans="2:20" ht="26.25" customHeight="1" x14ac:dyDescent="0.15">
      <c r="B12" s="52"/>
      <c r="C12" s="55"/>
      <c r="D12" s="52"/>
      <c r="E12" s="55"/>
    </row>
    <row r="13" spans="2:20" ht="30" customHeight="1" x14ac:dyDescent="0.15">
      <c r="B13" s="52" t="s">
        <v>46</v>
      </c>
      <c r="C13" s="55">
        <f>'入力シート(交付申請)'!M7</f>
        <v>0</v>
      </c>
      <c r="D13" s="52"/>
      <c r="E13" s="55"/>
    </row>
    <row r="14" spans="2:20" ht="34.5" customHeight="1" x14ac:dyDescent="0.15">
      <c r="B14" s="52"/>
      <c r="C14" s="55"/>
      <c r="D14" s="52"/>
      <c r="E14" s="55"/>
    </row>
    <row r="15" spans="2:20" ht="34.5" customHeight="1" x14ac:dyDescent="0.15">
      <c r="B15" s="52"/>
      <c r="C15" s="55"/>
      <c r="D15" s="52"/>
      <c r="E15" s="55"/>
    </row>
    <row r="16" spans="2:20" ht="34.5" customHeight="1" x14ac:dyDescent="0.15">
      <c r="B16" s="52"/>
      <c r="C16" s="55"/>
      <c r="D16" s="52"/>
      <c r="E16" s="55"/>
    </row>
    <row r="17" spans="2:5" ht="34.5" customHeight="1" x14ac:dyDescent="0.15">
      <c r="B17" s="52"/>
      <c r="C17" s="55"/>
      <c r="D17" s="52"/>
      <c r="E17" s="55"/>
    </row>
    <row r="18" spans="2:5" ht="34.5" customHeight="1" x14ac:dyDescent="0.15">
      <c r="B18" s="52"/>
      <c r="C18" s="55"/>
      <c r="D18" s="52"/>
      <c r="E18" s="55"/>
    </row>
    <row r="19" spans="2:5" ht="34.5" customHeight="1" x14ac:dyDescent="0.15">
      <c r="B19" s="52"/>
      <c r="C19" s="55"/>
      <c r="D19" s="52"/>
      <c r="E19" s="55"/>
    </row>
    <row r="20" spans="2:5" ht="34.5" customHeight="1" x14ac:dyDescent="0.15">
      <c r="B20" s="52"/>
      <c r="C20" s="55"/>
      <c r="D20" s="52"/>
      <c r="E20" s="55"/>
    </row>
    <row r="21" spans="2:5" ht="21" customHeight="1" x14ac:dyDescent="0.15">
      <c r="B21" s="56" t="s">
        <v>31</v>
      </c>
      <c r="C21" s="57">
        <f>SUM(C7:C20)</f>
        <v>0</v>
      </c>
      <c r="D21" s="56" t="s">
        <v>31</v>
      </c>
      <c r="E21" s="57">
        <f>SUM(E7:E20)</f>
        <v>0</v>
      </c>
    </row>
    <row r="22" spans="2:5" ht="23.25" customHeight="1" x14ac:dyDescent="0.15"/>
    <row r="23" spans="2:5" ht="30" customHeight="1" x14ac:dyDescent="0.15">
      <c r="B23" s="2" t="s">
        <v>33</v>
      </c>
    </row>
    <row r="24" spans="2:5" x14ac:dyDescent="0.4">
      <c r="D24" s="58" t="str">
        <f>IF('入力シート(交付申請)'!I7="","",'入力シート(交付申請)'!I7)</f>
        <v/>
      </c>
    </row>
    <row r="25" spans="2:5" ht="11.25" customHeight="1" x14ac:dyDescent="0.15"/>
    <row r="26" spans="2:5" ht="30" customHeight="1" x14ac:dyDescent="0.15">
      <c r="C26" s="59" t="s">
        <v>75</v>
      </c>
      <c r="D26" s="102" t="str">
        <f>'入力シート(交付申請)'!F7&amp;""</f>
        <v/>
      </c>
      <c r="E26" s="102"/>
    </row>
    <row r="27" spans="2:5" ht="30" customHeight="1" x14ac:dyDescent="0.15">
      <c r="C27" s="59" t="s">
        <v>76</v>
      </c>
      <c r="D27" s="102" t="str">
        <f>'入力シート(交付申請)'!G7&amp;""</f>
        <v/>
      </c>
      <c r="E27" s="102"/>
    </row>
    <row r="28" spans="2:5" ht="30" customHeight="1" x14ac:dyDescent="0.15"/>
  </sheetData>
  <sheetProtection sheet="1" objects="1" scenarios="1"/>
  <mergeCells count="4">
    <mergeCell ref="B5:C5"/>
    <mergeCell ref="D5:E5"/>
    <mergeCell ref="D26:E26"/>
    <mergeCell ref="D27:E27"/>
  </mergeCells>
  <phoneticPr fontId="1" type="Hiragana"/>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31"/>
  <sheetViews>
    <sheetView showGridLines="0" view="pageBreakPreview" zoomScaleSheetLayoutView="100" workbookViewId="0"/>
  </sheetViews>
  <sheetFormatPr defaultRowHeight="18" x14ac:dyDescent="0.15"/>
  <cols>
    <col min="1" max="1" width="1.625" style="1" customWidth="1"/>
    <col min="2" max="10" width="11" style="1" customWidth="1"/>
    <col min="11" max="11" width="1.625" style="1" customWidth="1"/>
    <col min="12" max="257" width="9" style="1"/>
    <col min="258" max="266" width="11" style="1" customWidth="1"/>
    <col min="267" max="513" width="9" style="1"/>
    <col min="514" max="522" width="11" style="1" customWidth="1"/>
    <col min="523" max="769" width="9" style="1"/>
    <col min="770" max="778" width="11" style="1" customWidth="1"/>
    <col min="779" max="1025" width="9" style="1"/>
    <col min="1026" max="1034" width="11" style="1" customWidth="1"/>
    <col min="1035" max="1281" width="9" style="1"/>
    <col min="1282" max="1290" width="11" style="1" customWidth="1"/>
    <col min="1291" max="1537" width="9" style="1"/>
    <col min="1538" max="1546" width="11" style="1" customWidth="1"/>
    <col min="1547" max="1793" width="9" style="1"/>
    <col min="1794" max="1802" width="11" style="1" customWidth="1"/>
    <col min="1803" max="2049" width="9" style="1"/>
    <col min="2050" max="2058" width="11" style="1" customWidth="1"/>
    <col min="2059" max="2305" width="9" style="1"/>
    <col min="2306" max="2314" width="11" style="1" customWidth="1"/>
    <col min="2315" max="2561" width="9" style="1"/>
    <col min="2562" max="2570" width="11" style="1" customWidth="1"/>
    <col min="2571" max="2817" width="9" style="1"/>
    <col min="2818" max="2826" width="11" style="1" customWidth="1"/>
    <col min="2827" max="3073" width="9" style="1"/>
    <col min="3074" max="3082" width="11" style="1" customWidth="1"/>
    <col min="3083" max="3329" width="9" style="1"/>
    <col min="3330" max="3338" width="11" style="1" customWidth="1"/>
    <col min="3339" max="3585" width="9" style="1"/>
    <col min="3586" max="3594" width="11" style="1" customWidth="1"/>
    <col min="3595" max="3841" width="9" style="1"/>
    <col min="3842" max="3850" width="11" style="1" customWidth="1"/>
    <col min="3851" max="4097" width="9" style="1"/>
    <col min="4098" max="4106" width="11" style="1" customWidth="1"/>
    <col min="4107" max="4353" width="9" style="1"/>
    <col min="4354" max="4362" width="11" style="1" customWidth="1"/>
    <col min="4363" max="4609" width="9" style="1"/>
    <col min="4610" max="4618" width="11" style="1" customWidth="1"/>
    <col min="4619" max="4865" width="9" style="1"/>
    <col min="4866" max="4874" width="11" style="1" customWidth="1"/>
    <col min="4875" max="5121" width="9" style="1"/>
    <col min="5122" max="5130" width="11" style="1" customWidth="1"/>
    <col min="5131" max="5377" width="9" style="1"/>
    <col min="5378" max="5386" width="11" style="1" customWidth="1"/>
    <col min="5387" max="5633" width="9" style="1"/>
    <col min="5634" max="5642" width="11" style="1" customWidth="1"/>
    <col min="5643" max="5889" width="9" style="1"/>
    <col min="5890" max="5898" width="11" style="1" customWidth="1"/>
    <col min="5899" max="6145" width="9" style="1"/>
    <col min="6146" max="6154" width="11" style="1" customWidth="1"/>
    <col min="6155" max="6401" width="9" style="1"/>
    <col min="6402" max="6410" width="11" style="1" customWidth="1"/>
    <col min="6411" max="6657" width="9" style="1"/>
    <col min="6658" max="6666" width="11" style="1" customWidth="1"/>
    <col min="6667" max="6913" width="9" style="1"/>
    <col min="6914" max="6922" width="11" style="1" customWidth="1"/>
    <col min="6923" max="7169" width="9" style="1"/>
    <col min="7170" max="7178" width="11" style="1" customWidth="1"/>
    <col min="7179" max="7425" width="9" style="1"/>
    <col min="7426" max="7434" width="11" style="1" customWidth="1"/>
    <col min="7435" max="7681" width="9" style="1"/>
    <col min="7682" max="7690" width="11" style="1" customWidth="1"/>
    <col min="7691" max="7937" width="9" style="1"/>
    <col min="7938" max="7946" width="11" style="1" customWidth="1"/>
    <col min="7947" max="8193" width="9" style="1"/>
    <col min="8194" max="8202" width="11" style="1" customWidth="1"/>
    <col min="8203" max="8449" width="9" style="1"/>
    <col min="8450" max="8458" width="11" style="1" customWidth="1"/>
    <col min="8459" max="8705" width="9" style="1"/>
    <col min="8706" max="8714" width="11" style="1" customWidth="1"/>
    <col min="8715" max="8961" width="9" style="1"/>
    <col min="8962" max="8970" width="11" style="1" customWidth="1"/>
    <col min="8971" max="9217" width="9" style="1"/>
    <col min="9218" max="9226" width="11" style="1" customWidth="1"/>
    <col min="9227" max="9473" width="9" style="1"/>
    <col min="9474" max="9482" width="11" style="1" customWidth="1"/>
    <col min="9483" max="9729" width="9" style="1"/>
    <col min="9730" max="9738" width="11" style="1" customWidth="1"/>
    <col min="9739" max="9985" width="9" style="1"/>
    <col min="9986" max="9994" width="11" style="1" customWidth="1"/>
    <col min="9995" max="10241" width="9" style="1"/>
    <col min="10242" max="10250" width="11" style="1" customWidth="1"/>
    <col min="10251" max="10497" width="9" style="1"/>
    <col min="10498" max="10506" width="11" style="1" customWidth="1"/>
    <col min="10507" max="10753" width="9" style="1"/>
    <col min="10754" max="10762" width="11" style="1" customWidth="1"/>
    <col min="10763" max="11009" width="9" style="1"/>
    <col min="11010" max="11018" width="11" style="1" customWidth="1"/>
    <col min="11019" max="11265" width="9" style="1"/>
    <col min="11266" max="11274" width="11" style="1" customWidth="1"/>
    <col min="11275" max="11521" width="9" style="1"/>
    <col min="11522" max="11530" width="11" style="1" customWidth="1"/>
    <col min="11531" max="11777" width="9" style="1"/>
    <col min="11778" max="11786" width="11" style="1" customWidth="1"/>
    <col min="11787" max="12033" width="9" style="1"/>
    <col min="12034" max="12042" width="11" style="1" customWidth="1"/>
    <col min="12043" max="12289" width="9" style="1"/>
    <col min="12290" max="12298" width="11" style="1" customWidth="1"/>
    <col min="12299" max="12545" width="9" style="1"/>
    <col min="12546" max="12554" width="11" style="1" customWidth="1"/>
    <col min="12555" max="12801" width="9" style="1"/>
    <col min="12802" max="12810" width="11" style="1" customWidth="1"/>
    <col min="12811" max="13057" width="9" style="1"/>
    <col min="13058" max="13066" width="11" style="1" customWidth="1"/>
    <col min="13067" max="13313" width="9" style="1"/>
    <col min="13314" max="13322" width="11" style="1" customWidth="1"/>
    <col min="13323" max="13569" width="9" style="1"/>
    <col min="13570" max="13578" width="11" style="1" customWidth="1"/>
    <col min="13579" max="13825" width="9" style="1"/>
    <col min="13826" max="13834" width="11" style="1" customWidth="1"/>
    <col min="13835" max="14081" width="9" style="1"/>
    <col min="14082" max="14090" width="11" style="1" customWidth="1"/>
    <col min="14091" max="14337" width="9" style="1"/>
    <col min="14338" max="14346" width="11" style="1" customWidth="1"/>
    <col min="14347" max="14593" width="9" style="1"/>
    <col min="14594" max="14602" width="11" style="1" customWidth="1"/>
    <col min="14603" max="14849" width="9" style="1"/>
    <col min="14850" max="14858" width="11" style="1" customWidth="1"/>
    <col min="14859" max="15105" width="9" style="1"/>
    <col min="15106" max="15114" width="11" style="1" customWidth="1"/>
    <col min="15115" max="15361" width="9" style="1"/>
    <col min="15362" max="15370" width="11" style="1" customWidth="1"/>
    <col min="15371" max="15617" width="9" style="1"/>
    <col min="15618" max="15626" width="11" style="1" customWidth="1"/>
    <col min="15627" max="15873" width="9" style="1"/>
    <col min="15874" max="15882" width="11" style="1" customWidth="1"/>
    <col min="15883" max="16129" width="9" style="1"/>
    <col min="16130" max="16138" width="11" style="1" customWidth="1"/>
    <col min="16139" max="16384" width="9" style="1"/>
  </cols>
  <sheetData>
    <row r="2" spans="2:10" s="71" customFormat="1" ht="20.100000000000001" customHeight="1" x14ac:dyDescent="0.15">
      <c r="B2" s="69" t="s">
        <v>203</v>
      </c>
      <c r="C2" s="69"/>
      <c r="D2" s="69"/>
      <c r="E2" s="70"/>
      <c r="F2" s="69"/>
      <c r="G2" s="69"/>
      <c r="H2" s="70"/>
      <c r="I2" s="112"/>
      <c r="J2" s="112"/>
    </row>
    <row r="3" spans="2:10" s="71" customFormat="1" ht="20.100000000000001" customHeight="1" x14ac:dyDescent="0.15">
      <c r="B3" s="113" t="s">
        <v>204</v>
      </c>
      <c r="C3" s="113"/>
      <c r="D3" s="113"/>
      <c r="E3" s="113"/>
      <c r="F3" s="113"/>
      <c r="G3" s="113"/>
      <c r="H3" s="113"/>
      <c r="I3" s="113"/>
      <c r="J3" s="113"/>
    </row>
    <row r="4" spans="2:10" s="71" customFormat="1" ht="20.100000000000001" customHeight="1" x14ac:dyDescent="0.15">
      <c r="B4" s="72"/>
      <c r="C4" s="73"/>
      <c r="D4" s="73"/>
      <c r="E4" s="73"/>
      <c r="F4" s="73"/>
      <c r="G4" s="73"/>
      <c r="H4" s="73"/>
      <c r="I4" s="73"/>
      <c r="J4" s="73"/>
    </row>
    <row r="5" spans="2:10" s="71" customFormat="1" ht="30.75" customHeight="1" x14ac:dyDescent="0.15">
      <c r="B5" s="74"/>
      <c r="C5" s="75"/>
      <c r="D5" s="75"/>
      <c r="E5" s="114" t="str">
        <f>"（医療機関名："&amp;'入力シート(交付申請)'!D7&amp;"）"</f>
        <v>（医療機関名：）</v>
      </c>
      <c r="F5" s="115"/>
      <c r="G5" s="115"/>
      <c r="H5" s="115"/>
      <c r="I5" s="115"/>
      <c r="J5" s="115"/>
    </row>
    <row r="6" spans="2:10" s="71" customFormat="1" ht="30" customHeight="1" x14ac:dyDescent="0.15">
      <c r="B6" s="116" t="s">
        <v>205</v>
      </c>
      <c r="C6" s="117" t="s">
        <v>206</v>
      </c>
      <c r="D6" s="118"/>
      <c r="E6" s="118"/>
      <c r="F6" s="119"/>
      <c r="G6" s="120" t="s">
        <v>207</v>
      </c>
      <c r="H6" s="121"/>
      <c r="I6" s="120" t="s">
        <v>208</v>
      </c>
      <c r="J6" s="121"/>
    </row>
    <row r="7" spans="2:10" s="71" customFormat="1" ht="15" customHeight="1" x14ac:dyDescent="0.15">
      <c r="B7" s="116"/>
      <c r="C7" s="124" t="s">
        <v>209</v>
      </c>
      <c r="D7" s="125"/>
      <c r="E7" s="128" t="s">
        <v>210</v>
      </c>
      <c r="F7" s="129"/>
      <c r="G7" s="122"/>
      <c r="H7" s="123"/>
      <c r="I7" s="122"/>
      <c r="J7" s="123"/>
    </row>
    <row r="8" spans="2:10" s="71" customFormat="1" ht="15" customHeight="1" x14ac:dyDescent="0.15">
      <c r="B8" s="116"/>
      <c r="C8" s="126"/>
      <c r="D8" s="127"/>
      <c r="E8" s="130" t="s">
        <v>211</v>
      </c>
      <c r="F8" s="131"/>
      <c r="G8" s="130" t="s">
        <v>212</v>
      </c>
      <c r="H8" s="131"/>
      <c r="I8" s="130" t="s">
        <v>213</v>
      </c>
      <c r="J8" s="131"/>
    </row>
    <row r="9" spans="2:10" s="71" customFormat="1" ht="13.5" x14ac:dyDescent="0.15">
      <c r="B9" s="103" t="e">
        <f>"R"&amp;TEXT(EDATE('入力シート(交付申請)'!I7,-3),"e[DBNum3]")&amp;".4月
～
R"&amp;TEXT(EDATE('入力シート(交付申請)'!I7,0)+1,"e[DBNum3]")&amp;".3月"</f>
        <v>#NUM!</v>
      </c>
      <c r="C9" s="76"/>
      <c r="D9" s="77"/>
      <c r="E9" s="78"/>
      <c r="F9" s="79" t="s">
        <v>214</v>
      </c>
      <c r="G9" s="78"/>
      <c r="H9" s="79" t="s">
        <v>215</v>
      </c>
      <c r="I9" s="78"/>
      <c r="J9" s="79" t="s">
        <v>216</v>
      </c>
    </row>
    <row r="10" spans="2:10" s="71" customFormat="1" ht="30" customHeight="1" x14ac:dyDescent="0.15">
      <c r="B10" s="104"/>
      <c r="C10" s="106">
        <f>'入力シート(交付申請)'!O7</f>
        <v>0</v>
      </c>
      <c r="D10" s="106"/>
      <c r="E10" s="107">
        <f>'入力シート(交付申請)'!P7</f>
        <v>0</v>
      </c>
      <c r="F10" s="108"/>
      <c r="G10" s="109">
        <f>'入力シート(交付申請)'!Q7</f>
        <v>0</v>
      </c>
      <c r="H10" s="108"/>
      <c r="I10" s="110">
        <f>E10*G10</f>
        <v>0</v>
      </c>
      <c r="J10" s="111"/>
    </row>
    <row r="11" spans="2:10" s="71" customFormat="1" ht="30" customHeight="1" x14ac:dyDescent="0.15">
      <c r="B11" s="104"/>
      <c r="C11" s="132" t="str">
        <f>IF('入力シート(交付申請)'!R7=0,"",'入力シート(交付申請)'!R7)</f>
        <v/>
      </c>
      <c r="D11" s="132"/>
      <c r="E11" s="133" t="str">
        <f>IF('入力シート(交付申請)'!S7=0,"",'入力シート(交付申請)'!S7)</f>
        <v/>
      </c>
      <c r="F11" s="134"/>
      <c r="G11" s="135" t="str">
        <f>IF('入力シート(交付申請)'!T7=0,"",'入力シート(交付申請)'!T7)</f>
        <v/>
      </c>
      <c r="H11" s="136"/>
      <c r="I11" s="107" t="str">
        <f>IFERROR(E11*G11,"")</f>
        <v/>
      </c>
      <c r="J11" s="108"/>
    </row>
    <row r="12" spans="2:10" s="71" customFormat="1" ht="30" customHeight="1" x14ac:dyDescent="0.15">
      <c r="B12" s="104"/>
      <c r="C12" s="132"/>
      <c r="D12" s="132"/>
      <c r="E12" s="133"/>
      <c r="F12" s="134"/>
      <c r="G12" s="135"/>
      <c r="H12" s="136"/>
      <c r="I12" s="107"/>
      <c r="J12" s="108"/>
    </row>
    <row r="13" spans="2:10" s="71" customFormat="1" ht="30" customHeight="1" x14ac:dyDescent="0.15">
      <c r="B13" s="104"/>
      <c r="C13" s="132"/>
      <c r="D13" s="132"/>
      <c r="E13" s="134"/>
      <c r="F13" s="134"/>
      <c r="G13" s="135"/>
      <c r="H13" s="136"/>
      <c r="I13" s="107"/>
      <c r="J13" s="108"/>
    </row>
    <row r="14" spans="2:10" s="71" customFormat="1" ht="30" customHeight="1" thickBot="1" x14ac:dyDescent="0.2">
      <c r="B14" s="105"/>
      <c r="C14" s="132"/>
      <c r="D14" s="132"/>
      <c r="E14" s="134"/>
      <c r="F14" s="134"/>
      <c r="G14" s="135"/>
      <c r="H14" s="136"/>
      <c r="I14" s="107"/>
      <c r="J14" s="108"/>
    </row>
    <row r="15" spans="2:10" s="71" customFormat="1" ht="29.25" customHeight="1" thickBot="1" x14ac:dyDescent="0.2">
      <c r="B15" s="148" t="s">
        <v>217</v>
      </c>
      <c r="C15" s="149"/>
      <c r="D15" s="149"/>
      <c r="E15" s="149"/>
      <c r="F15" s="149"/>
      <c r="G15" s="140" t="str">
        <f>"Ｃ　　　　　"&amp;TEXT(SUM(G10:H14),"#,##0"&amp;"件")</f>
        <v>Ｃ　　　　　0件</v>
      </c>
      <c r="H15" s="141"/>
      <c r="I15" s="140" t="str">
        <f>"Ｄ　　"&amp;TEXT(SUM(I10:J14),"#,##0"&amp;"円")</f>
        <v>Ｄ　　0円</v>
      </c>
      <c r="J15" s="141"/>
    </row>
    <row r="16" spans="2:10" s="81" customFormat="1" ht="22.5" customHeight="1" x14ac:dyDescent="0.15">
      <c r="B16" s="69" t="s">
        <v>218</v>
      </c>
      <c r="C16" s="73"/>
      <c r="D16" s="73"/>
      <c r="E16" s="73"/>
      <c r="F16" s="73"/>
      <c r="G16" s="73"/>
      <c r="H16" s="73"/>
      <c r="I16" s="70"/>
      <c r="J16" s="80"/>
    </row>
    <row r="17" spans="2:14" s="81" customFormat="1" ht="22.5" customHeight="1" x14ac:dyDescent="0.15">
      <c r="B17" s="82" t="s">
        <v>219</v>
      </c>
      <c r="C17" s="73"/>
      <c r="D17" s="73"/>
      <c r="E17" s="73"/>
      <c r="F17" s="73"/>
      <c r="G17" s="73"/>
      <c r="H17" s="73"/>
      <c r="I17" s="70"/>
      <c r="J17" s="80"/>
    </row>
    <row r="18" spans="2:14" s="71" customFormat="1" ht="22.5" customHeight="1" x14ac:dyDescent="0.15">
      <c r="B18" s="82"/>
      <c r="C18" s="73"/>
      <c r="D18" s="73"/>
      <c r="E18" s="73"/>
      <c r="F18" s="73"/>
      <c r="G18" s="73"/>
      <c r="H18" s="73"/>
      <c r="I18" s="70"/>
      <c r="J18" s="80"/>
    </row>
    <row r="19" spans="2:14" s="71" customFormat="1" ht="22.5" customHeight="1" x14ac:dyDescent="0.15">
      <c r="B19" s="73"/>
      <c r="C19" s="73"/>
      <c r="D19" s="73"/>
      <c r="E19" s="83"/>
      <c r="F19" s="73"/>
      <c r="G19" s="69"/>
      <c r="H19" s="80"/>
      <c r="I19" s="80"/>
      <c r="J19" s="80"/>
    </row>
    <row r="20" spans="2:14" s="71" customFormat="1" ht="30" customHeight="1" x14ac:dyDescent="0.15">
      <c r="B20" s="144" t="s">
        <v>220</v>
      </c>
      <c r="C20" s="145"/>
      <c r="D20" s="120" t="s">
        <v>221</v>
      </c>
      <c r="E20" s="121"/>
      <c r="F20" s="73"/>
      <c r="G20" s="69"/>
      <c r="H20" s="80"/>
      <c r="I20" s="80"/>
      <c r="J20" s="80"/>
    </row>
    <row r="21" spans="2:14" s="71" customFormat="1" ht="15" customHeight="1" x14ac:dyDescent="0.15">
      <c r="B21" s="84"/>
      <c r="C21" s="85" t="s">
        <v>222</v>
      </c>
      <c r="D21" s="84"/>
      <c r="E21" s="85" t="s">
        <v>223</v>
      </c>
      <c r="F21" s="73"/>
      <c r="G21" s="69"/>
      <c r="H21" s="80"/>
      <c r="I21" s="80"/>
      <c r="J21" s="80"/>
    </row>
    <row r="22" spans="2:14" s="71" customFormat="1" ht="15" customHeight="1" thickBot="1" x14ac:dyDescent="0.2">
      <c r="B22" s="146" t="s">
        <v>224</v>
      </c>
      <c r="C22" s="147"/>
      <c r="D22" s="146" t="s">
        <v>225</v>
      </c>
      <c r="E22" s="147"/>
      <c r="F22" s="73"/>
      <c r="G22" s="69"/>
      <c r="H22" s="80"/>
      <c r="I22" s="80"/>
      <c r="J22" s="80"/>
    </row>
    <row r="23" spans="2:14" s="71" customFormat="1" ht="30" customHeight="1" thickBot="1" x14ac:dyDescent="0.2">
      <c r="B23" s="142">
        <f>SUM(G10:H14)</f>
        <v>0</v>
      </c>
      <c r="C23" s="143"/>
      <c r="D23" s="140" t="str">
        <f>"Ｅ　　"&amp;TEXT(SUM(G10:H14)*10000,"#,##0"&amp;"円")</f>
        <v>Ｅ　　0円</v>
      </c>
      <c r="E23" s="141"/>
      <c r="F23" s="73"/>
      <c r="G23" s="69"/>
      <c r="H23" s="80"/>
      <c r="I23" s="80"/>
      <c r="J23" s="80"/>
    </row>
    <row r="24" spans="2:14" s="71" customFormat="1" ht="20.100000000000001" customHeight="1" x14ac:dyDescent="0.15">
      <c r="B24" s="69" t="str">
        <f>"※"&amp;IFERROR(TEXT(EDATE('入力シート(交付申請)'!I7,-3),"ggge[DBNum3]")&amp;"年４月１日から"&amp;TEXT(EDATE('入力シート(交付申請)'!I7,0)+1,"ggge[DBNum3]")&amp;"年３月３１日までの年間新生児取扱（見込）件数","年４月１日から　年３月３１日までの年間新生児取扱（見込）件数")</f>
        <v>※年４月１日から　年３月３１日までの年間新生児取扱（見込）件数</v>
      </c>
      <c r="C24" s="86"/>
      <c r="D24" s="87"/>
      <c r="E24" s="86"/>
      <c r="F24" s="73"/>
      <c r="G24" s="69"/>
      <c r="H24" s="80"/>
      <c r="I24" s="80"/>
      <c r="J24" s="80"/>
    </row>
    <row r="25" spans="2:14" s="71" customFormat="1" ht="20.100000000000001" customHeight="1" x14ac:dyDescent="0.15">
      <c r="B25" s="69"/>
      <c r="C25" s="86"/>
      <c r="D25" s="87"/>
      <c r="E25" s="86"/>
      <c r="F25" s="73"/>
      <c r="G25" s="69"/>
      <c r="H25" s="80"/>
      <c r="I25" s="80"/>
      <c r="J25" s="80"/>
    </row>
    <row r="26" spans="2:14" s="71" customFormat="1" ht="20.100000000000001" customHeight="1" thickBot="1" x14ac:dyDescent="0.2">
      <c r="B26" s="73"/>
      <c r="C26" s="73"/>
      <c r="D26" s="73"/>
      <c r="E26" s="83"/>
      <c r="F26" s="73"/>
      <c r="G26" s="69"/>
      <c r="H26" s="80"/>
      <c r="I26" s="80"/>
      <c r="J26" s="80"/>
    </row>
    <row r="27" spans="2:14" s="71" customFormat="1" ht="30" customHeight="1" thickBot="1" x14ac:dyDescent="0.2">
      <c r="B27" s="137" t="s">
        <v>226</v>
      </c>
      <c r="C27" s="138"/>
      <c r="D27" s="138"/>
      <c r="E27" s="138"/>
      <c r="F27" s="138"/>
      <c r="G27" s="138"/>
      <c r="H27" s="139"/>
      <c r="I27" s="140" t="str">
        <f>"Ｆ　　"&amp;TEXT(MIN(SUM(G10:H14)*10000,SUM(I10:J14)),"#,##0"&amp;"円")</f>
        <v>Ｆ　　0円</v>
      </c>
      <c r="J27" s="141"/>
    </row>
    <row r="28" spans="2:14" s="71" customFormat="1" ht="46.5" customHeight="1" x14ac:dyDescent="0.15">
      <c r="B28" s="88"/>
      <c r="C28" s="88"/>
      <c r="D28" s="88"/>
      <c r="E28" s="88"/>
      <c r="F28" s="88"/>
      <c r="G28" s="88"/>
      <c r="H28" s="88"/>
      <c r="I28" s="70"/>
      <c r="J28" s="80"/>
    </row>
    <row r="29" spans="2:14" s="81" customFormat="1" ht="21" customHeight="1" x14ac:dyDescent="0.15">
      <c r="B29" s="69" t="s">
        <v>227</v>
      </c>
      <c r="C29" s="69"/>
      <c r="D29" s="69"/>
      <c r="E29" s="70"/>
      <c r="F29" s="69"/>
      <c r="G29" s="69"/>
      <c r="H29" s="70"/>
      <c r="I29" s="70"/>
      <c r="J29" s="70"/>
    </row>
    <row r="30" spans="2:14" ht="20.100000000000001" customHeight="1" x14ac:dyDescent="0.15">
      <c r="C30" s="7"/>
      <c r="D30" s="7"/>
      <c r="E30" s="7"/>
      <c r="F30" s="7"/>
      <c r="G30" s="7"/>
      <c r="H30" s="7"/>
      <c r="I30" s="7"/>
      <c r="J30" s="7"/>
      <c r="K30" s="7"/>
      <c r="L30" s="7"/>
      <c r="M30" s="8"/>
      <c r="N30" s="8"/>
    </row>
    <row r="31" spans="2:14" ht="20.100000000000001" customHeight="1" x14ac:dyDescent="0.15">
      <c r="C31" s="7"/>
      <c r="D31" s="7"/>
      <c r="E31" s="7"/>
      <c r="F31" s="7"/>
      <c r="G31" s="7"/>
      <c r="H31" s="7"/>
      <c r="I31" s="7"/>
      <c r="J31" s="7"/>
      <c r="K31" s="7"/>
      <c r="L31" s="7"/>
      <c r="M31" s="8"/>
      <c r="N31" s="8"/>
    </row>
  </sheetData>
  <sheetProtection sheet="1" objects="1" scenarios="1"/>
  <mergeCells count="44">
    <mergeCell ref="B27:H27"/>
    <mergeCell ref="I15:J15"/>
    <mergeCell ref="B23:C23"/>
    <mergeCell ref="I27:J27"/>
    <mergeCell ref="B20:C20"/>
    <mergeCell ref="D20:E20"/>
    <mergeCell ref="B22:C22"/>
    <mergeCell ref="D22:E22"/>
    <mergeCell ref="D23:E23"/>
    <mergeCell ref="B15:F15"/>
    <mergeCell ref="G15:H15"/>
    <mergeCell ref="I13:J13"/>
    <mergeCell ref="C14:D14"/>
    <mergeCell ref="E14:F14"/>
    <mergeCell ref="G14:H14"/>
    <mergeCell ref="I14:J14"/>
    <mergeCell ref="I2:J2"/>
    <mergeCell ref="B3:J3"/>
    <mergeCell ref="E5:J5"/>
    <mergeCell ref="B6:B8"/>
    <mergeCell ref="C6:F6"/>
    <mergeCell ref="G6:H7"/>
    <mergeCell ref="I6:J7"/>
    <mergeCell ref="C7:D8"/>
    <mergeCell ref="E7:F7"/>
    <mergeCell ref="E8:F8"/>
    <mergeCell ref="G8:H8"/>
    <mergeCell ref="I8:J8"/>
    <mergeCell ref="B9:B14"/>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s>
  <phoneticPr fontId="1" type="Hiragana"/>
  <pageMargins left="0.7" right="0.7"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39"/>
  <sheetViews>
    <sheetView showGridLines="0" view="pageBreakPreview" zoomScaleSheetLayoutView="100" workbookViewId="0"/>
  </sheetViews>
  <sheetFormatPr defaultRowHeight="20.100000000000001" customHeight="1" x14ac:dyDescent="0.15"/>
  <cols>
    <col min="1" max="3" width="1.625" style="2" customWidth="1"/>
    <col min="4" max="5" width="7.625" style="2" customWidth="1"/>
    <col min="6" max="6" width="23.375" style="2" customWidth="1"/>
    <col min="7" max="7" width="1.625" style="2" customWidth="1"/>
    <col min="8" max="8" width="16.125" style="2" customWidth="1"/>
    <col min="9" max="9" width="15.625" style="2" customWidth="1"/>
    <col min="10" max="10" width="17.75" style="2" customWidth="1"/>
    <col min="11" max="11" width="1.625" style="2" customWidth="1"/>
    <col min="12" max="12" width="9" style="2" customWidth="1"/>
    <col min="13" max="16384" width="9" style="2"/>
  </cols>
  <sheetData>
    <row r="2" spans="2:10" ht="20.100000000000001" customHeight="1" x14ac:dyDescent="0.15">
      <c r="I2" s="97" t="str">
        <f>IF('入力シート(交付申請)'!H7=0,"",'入力シート(交付申請)'!H7)</f>
        <v/>
      </c>
      <c r="J2" s="97"/>
    </row>
    <row r="3" spans="2:10" ht="20.100000000000001" customHeight="1" x14ac:dyDescent="0.15">
      <c r="B3" s="2" t="s">
        <v>10</v>
      </c>
      <c r="I3" s="99" t="str">
        <f>IFERROR(TEXT(EDATE('入力シート(交付申請)'!I7,-3),"ggge[DBNum3]")&amp;"年４月１日","年４月１日")</f>
        <v>年４月１日</v>
      </c>
      <c r="J3" s="151"/>
    </row>
    <row r="4" spans="2:10" ht="20.100000000000001" customHeight="1" x14ac:dyDescent="0.15">
      <c r="I4" s="152"/>
      <c r="J4" s="152"/>
    </row>
    <row r="6" spans="2:10" ht="20.100000000000001" customHeight="1" x14ac:dyDescent="0.15">
      <c r="B6" s="2" t="s">
        <v>78</v>
      </c>
    </row>
    <row r="7" spans="2:10" ht="20.100000000000001" customHeight="1" x14ac:dyDescent="0.15">
      <c r="I7" s="98" t="str">
        <f>'[1]入力シート(交付申請)'!F6</f>
        <v/>
      </c>
      <c r="J7" s="98"/>
    </row>
    <row r="8" spans="2:10" ht="20.100000000000001" customHeight="1" x14ac:dyDescent="0.15">
      <c r="F8" s="11" t="s">
        <v>197</v>
      </c>
      <c r="G8" s="11"/>
      <c r="H8" s="94" t="str">
        <f>'入力シート(交付申請)'!E7&amp;""</f>
        <v/>
      </c>
      <c r="I8" s="94"/>
      <c r="J8" s="94"/>
    </row>
    <row r="9" spans="2:10" ht="20.100000000000001" customHeight="1" x14ac:dyDescent="0.15">
      <c r="F9" s="11" t="s">
        <v>48</v>
      </c>
      <c r="G9" s="11"/>
      <c r="H9" s="94" t="str">
        <f>'入力シート(交付申請)'!F7&amp;""</f>
        <v/>
      </c>
      <c r="I9" s="94"/>
      <c r="J9" s="94"/>
    </row>
    <row r="10" spans="2:10" ht="20.100000000000001" customHeight="1" x14ac:dyDescent="0.15">
      <c r="F10" s="11" t="s">
        <v>49</v>
      </c>
      <c r="G10" s="11"/>
      <c r="H10" s="94" t="str">
        <f>'入力シート(交付申請)'!G7&amp;""</f>
        <v/>
      </c>
      <c r="I10" s="94"/>
      <c r="J10" s="94"/>
    </row>
    <row r="11" spans="2:10" ht="20.100000000000001" customHeight="1" x14ac:dyDescent="0.15">
      <c r="I11" s="94" t="str">
        <f>'[1]入力シート(交付申請)'!H6</f>
        <v/>
      </c>
      <c r="J11" s="94"/>
    </row>
    <row r="13" spans="2:10" ht="24" customHeight="1" x14ac:dyDescent="0.15">
      <c r="B13" s="34" t="s">
        <v>196</v>
      </c>
      <c r="C13" s="14"/>
      <c r="D13" s="14"/>
      <c r="E13" s="14"/>
      <c r="F13" s="14"/>
      <c r="G13" s="14"/>
      <c r="H13" s="14"/>
      <c r="I13" s="14"/>
      <c r="J13" s="14"/>
    </row>
    <row r="16" spans="2:10" ht="20.100000000000001" customHeight="1" x14ac:dyDescent="0.15">
      <c r="B16" s="2" t="s">
        <v>51</v>
      </c>
      <c r="F16" s="2" t="str">
        <f>IFERROR(TEXT(EDATE('入力シート(交付申請)'!I7,-3),"ggge[DBNum3]")&amp;"度徳島地域医療介護総合確保基金事業","度徳島地域医療介護総合確保基金事業")</f>
        <v>度徳島地域医療介護総合確保基金事業</v>
      </c>
    </row>
    <row r="17" spans="2:19" ht="20.100000000000001" customHeight="1" x14ac:dyDescent="0.15">
      <c r="F17" s="2" t="s">
        <v>228</v>
      </c>
    </row>
    <row r="18" spans="2:19" ht="20.100000000000001" customHeight="1" x14ac:dyDescent="0.15">
      <c r="D18" s="62"/>
    </row>
    <row r="20" spans="2:19" ht="20.100000000000001" customHeight="1" x14ac:dyDescent="0.15">
      <c r="B20" s="2" t="s">
        <v>80</v>
      </c>
      <c r="F20" s="96">
        <f>'2号'!C10</f>
        <v>0</v>
      </c>
      <c r="G20" s="96"/>
      <c r="H20" s="96"/>
    </row>
    <row r="23" spans="2:19" ht="20.100000000000001" customHeight="1" x14ac:dyDescent="0.15">
      <c r="B23" s="2" t="s">
        <v>52</v>
      </c>
      <c r="F23" s="102" t="str">
        <f>'入力シート(交付申請)'!F7&amp;""</f>
        <v/>
      </c>
      <c r="G23" s="102"/>
      <c r="H23" s="102"/>
    </row>
    <row r="26" spans="2:19" ht="20.100000000000001" customHeight="1" x14ac:dyDescent="0.15">
      <c r="B26" s="2" t="s">
        <v>53</v>
      </c>
      <c r="F26" s="63" t="str">
        <f>IFERROR(TEXT(EDATE('入力シート(交付申請)'!I7,-3),"ggge[DBNum3]")&amp;"年４月１日から"&amp;TEXT(EDATE('入力シート(交付申請)'!I7,0)+1,"ggge[DBNum3]")&amp;"年３月３１日まで","年４月１日から　年３月３１日まで")</f>
        <v>年４月１日から　年３月３１日まで</v>
      </c>
      <c r="G26" s="63"/>
      <c r="H26" s="64"/>
      <c r="I26" s="65"/>
      <c r="J26" s="65"/>
      <c r="N26" s="150"/>
      <c r="O26" s="150"/>
      <c r="P26" s="150"/>
      <c r="Q26" s="150"/>
      <c r="R26" s="150"/>
      <c r="S26" s="150"/>
    </row>
    <row r="27" spans="2:19" ht="20.100000000000001" customHeight="1" x14ac:dyDescent="0.15">
      <c r="N27" s="62"/>
    </row>
    <row r="29" spans="2:19" ht="20.100000000000001" customHeight="1" x14ac:dyDescent="0.15">
      <c r="B29" s="2" t="s">
        <v>54</v>
      </c>
    </row>
    <row r="30" spans="2:19" ht="20.100000000000001" customHeight="1" x14ac:dyDescent="0.15">
      <c r="D30" s="66" t="s">
        <v>229</v>
      </c>
    </row>
    <row r="31" spans="2:19" ht="20.100000000000001" customHeight="1" x14ac:dyDescent="0.15">
      <c r="D31" s="66"/>
    </row>
    <row r="32" spans="2:19" ht="20.100000000000001" customHeight="1" x14ac:dyDescent="0.15">
      <c r="D32" s="59"/>
    </row>
    <row r="33" spans="2:10" ht="20.100000000000001" customHeight="1" x14ac:dyDescent="0.15">
      <c r="B33" s="2" t="s">
        <v>55</v>
      </c>
    </row>
    <row r="34" spans="2:10" ht="20.100000000000001" customHeight="1" x14ac:dyDescent="0.15">
      <c r="D34" s="2" t="s">
        <v>57</v>
      </c>
    </row>
    <row r="37" spans="2:10" ht="20.100000000000001" customHeight="1" x14ac:dyDescent="0.15">
      <c r="B37" s="2" t="s">
        <v>56</v>
      </c>
    </row>
    <row r="39" spans="2:10" ht="20.100000000000001" customHeight="1" x14ac:dyDescent="0.15">
      <c r="D39" s="2" t="s">
        <v>1</v>
      </c>
      <c r="E39" s="153" t="str">
        <f>'入力シート(交付申請)'!J7&amp;""</f>
        <v/>
      </c>
      <c r="F39" s="153"/>
      <c r="G39" s="67"/>
      <c r="H39" s="35" t="s">
        <v>18</v>
      </c>
      <c r="I39" s="153" t="str">
        <f>'入力シート(交付申請)'!K7&amp;""</f>
        <v/>
      </c>
      <c r="J39" s="153"/>
    </row>
  </sheetData>
  <sheetProtection sheet="1" objects="1" scenarios="1"/>
  <mergeCells count="13">
    <mergeCell ref="N26:S26"/>
    <mergeCell ref="I3:J3"/>
    <mergeCell ref="I4:J4"/>
    <mergeCell ref="I7:J7"/>
    <mergeCell ref="E39:F39"/>
    <mergeCell ref="I39:J39"/>
    <mergeCell ref="F20:H20"/>
    <mergeCell ref="F23:H23"/>
    <mergeCell ref="I2:J2"/>
    <mergeCell ref="H8:J8"/>
    <mergeCell ref="H9:J9"/>
    <mergeCell ref="H10:J10"/>
    <mergeCell ref="I11:J11"/>
  </mergeCells>
  <phoneticPr fontId="1" type="Hiragana"/>
  <pageMargins left="0.7" right="0.52083333333333337" top="0.75" bottom="0.75" header="0.3" footer="0.3"/>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5B5B-4FD1-4803-8FFD-E75518EFB72A}">
  <dimension ref="B2:K17"/>
  <sheetViews>
    <sheetView zoomScaleNormal="100" workbookViewId="0"/>
  </sheetViews>
  <sheetFormatPr defaultRowHeight="19.5" outlineLevelCol="1" x14ac:dyDescent="0.15"/>
  <cols>
    <col min="1" max="1" width="1.625" style="2" customWidth="1"/>
    <col min="2" max="2" width="4.625" style="2" customWidth="1"/>
    <col min="3" max="3" width="14.125" style="2" bestFit="1" customWidth="1"/>
    <col min="4" max="4" width="31.875" style="2" bestFit="1" customWidth="1"/>
    <col min="5" max="5" width="56.25" style="2" bestFit="1" customWidth="1"/>
    <col min="6" max="7" width="43.5" style="2" bestFit="1" customWidth="1"/>
    <col min="8" max="8" width="10.875" style="2" customWidth="1" outlineLevel="1"/>
    <col min="9" max="9" width="41" style="2" customWidth="1" outlineLevel="1"/>
    <col min="10" max="10" width="15" style="2" customWidth="1" outlineLevel="1"/>
    <col min="11" max="16384" width="9" style="2"/>
  </cols>
  <sheetData>
    <row r="2" spans="2:11" ht="24" x14ac:dyDescent="0.15">
      <c r="B2" s="3" t="s">
        <v>139</v>
      </c>
    </row>
    <row r="4" spans="2:11" x14ac:dyDescent="0.15">
      <c r="B4" s="5" t="s">
        <v>159</v>
      </c>
      <c r="C4" s="2" t="s">
        <v>140</v>
      </c>
      <c r="D4" s="2" t="s">
        <v>135</v>
      </c>
      <c r="E4" s="2" t="s">
        <v>143</v>
      </c>
      <c r="F4" s="2" t="s">
        <v>142</v>
      </c>
      <c r="G4" s="2" t="s">
        <v>141</v>
      </c>
      <c r="H4" s="2" t="s">
        <v>136</v>
      </c>
      <c r="I4" s="2" t="s">
        <v>137</v>
      </c>
      <c r="J4" s="2" t="s">
        <v>138</v>
      </c>
      <c r="K4" s="2" t="s">
        <v>192</v>
      </c>
    </row>
    <row r="5" spans="2:11" x14ac:dyDescent="0.15">
      <c r="B5" s="4">
        <v>1</v>
      </c>
      <c r="C5" s="4" t="s">
        <v>84</v>
      </c>
      <c r="D5" s="4" t="s">
        <v>144</v>
      </c>
      <c r="E5" s="4" t="s">
        <v>171</v>
      </c>
      <c r="F5" s="4" t="s">
        <v>170</v>
      </c>
      <c r="G5" s="4" t="s">
        <v>166</v>
      </c>
      <c r="H5" s="4" t="s">
        <v>99</v>
      </c>
      <c r="I5" s="4" t="s">
        <v>100</v>
      </c>
      <c r="J5" s="4" t="s">
        <v>101</v>
      </c>
      <c r="K5" s="43">
        <v>0.66666666666666663</v>
      </c>
    </row>
    <row r="6" spans="2:11" x14ac:dyDescent="0.15">
      <c r="B6" s="4">
        <v>2</v>
      </c>
      <c r="C6" s="4" t="s">
        <v>123</v>
      </c>
      <c r="D6" s="4" t="s">
        <v>145</v>
      </c>
      <c r="E6" s="4" t="s">
        <v>171</v>
      </c>
      <c r="F6" s="4" t="s">
        <v>170</v>
      </c>
      <c r="G6" s="4" t="s">
        <v>166</v>
      </c>
      <c r="H6" s="4" t="s">
        <v>124</v>
      </c>
      <c r="I6" s="4" t="s">
        <v>125</v>
      </c>
      <c r="J6" s="4" t="s">
        <v>126</v>
      </c>
      <c r="K6" s="43">
        <v>0.66666666666666663</v>
      </c>
    </row>
    <row r="7" spans="2:11" x14ac:dyDescent="0.15">
      <c r="B7" s="4">
        <v>3</v>
      </c>
      <c r="C7" s="4" t="s">
        <v>84</v>
      </c>
      <c r="D7" s="4" t="s">
        <v>146</v>
      </c>
      <c r="E7" s="4" t="s">
        <v>173</v>
      </c>
      <c r="F7" s="4" t="s">
        <v>172</v>
      </c>
      <c r="G7" s="4" t="s">
        <v>167</v>
      </c>
      <c r="H7" s="4" t="s">
        <v>93</v>
      </c>
      <c r="I7" s="4" t="s">
        <v>94</v>
      </c>
      <c r="J7" s="4" t="s">
        <v>95</v>
      </c>
      <c r="K7" s="43">
        <v>0.66666666666666663</v>
      </c>
    </row>
    <row r="8" spans="2:11" x14ac:dyDescent="0.15">
      <c r="B8" s="4">
        <v>4</v>
      </c>
      <c r="C8" s="4" t="s">
        <v>131</v>
      </c>
      <c r="D8" s="4" t="s">
        <v>147</v>
      </c>
      <c r="E8" s="4" t="s">
        <v>175</v>
      </c>
      <c r="F8" s="4" t="s">
        <v>174</v>
      </c>
      <c r="G8" s="4" t="s">
        <v>168</v>
      </c>
      <c r="H8" s="4" t="s">
        <v>132</v>
      </c>
      <c r="I8" s="4" t="s">
        <v>133</v>
      </c>
      <c r="J8" s="4" t="s">
        <v>134</v>
      </c>
      <c r="K8" s="43">
        <v>0.66666666666666663</v>
      </c>
    </row>
    <row r="9" spans="2:11" x14ac:dyDescent="0.15">
      <c r="B9" s="4">
        <v>5</v>
      </c>
      <c r="C9" s="4" t="s">
        <v>102</v>
      </c>
      <c r="D9" s="4" t="s">
        <v>148</v>
      </c>
      <c r="E9" s="4" t="s">
        <v>160</v>
      </c>
      <c r="F9" s="4" t="s">
        <v>154</v>
      </c>
      <c r="G9" s="4" t="s">
        <v>169</v>
      </c>
      <c r="H9" s="4" t="s">
        <v>103</v>
      </c>
      <c r="I9" s="4" t="s">
        <v>104</v>
      </c>
      <c r="J9" s="4" t="s">
        <v>105</v>
      </c>
      <c r="K9" s="43">
        <v>0.66666666666666663</v>
      </c>
    </row>
    <row r="10" spans="2:11" x14ac:dyDescent="0.15">
      <c r="B10" s="4">
        <v>6</v>
      </c>
      <c r="C10" s="4" t="s">
        <v>106</v>
      </c>
      <c r="D10" s="4" t="s">
        <v>149</v>
      </c>
      <c r="E10" s="4" t="s">
        <v>178</v>
      </c>
      <c r="F10" s="4" t="s">
        <v>176</v>
      </c>
      <c r="G10" s="4" t="s">
        <v>177</v>
      </c>
      <c r="H10" s="4" t="s">
        <v>107</v>
      </c>
      <c r="I10" s="4" t="s">
        <v>108</v>
      </c>
      <c r="J10" s="4" t="s">
        <v>109</v>
      </c>
      <c r="K10" s="43">
        <v>0.66666666666666663</v>
      </c>
    </row>
    <row r="11" spans="2:11" x14ac:dyDescent="0.15">
      <c r="B11" s="4">
        <v>7</v>
      </c>
      <c r="C11" s="4" t="s">
        <v>114</v>
      </c>
      <c r="D11" s="4" t="s">
        <v>150</v>
      </c>
      <c r="E11" s="4" t="s">
        <v>161</v>
      </c>
      <c r="F11" s="4" t="s">
        <v>179</v>
      </c>
      <c r="G11" s="4" t="s">
        <v>181</v>
      </c>
      <c r="H11" s="4" t="s">
        <v>115</v>
      </c>
      <c r="I11" s="4" t="s">
        <v>116</v>
      </c>
      <c r="J11" s="4" t="s">
        <v>117</v>
      </c>
      <c r="K11" s="43">
        <v>0.66666666666666663</v>
      </c>
    </row>
    <row r="12" spans="2:11" x14ac:dyDescent="0.15">
      <c r="B12" s="4">
        <v>8</v>
      </c>
      <c r="C12" s="4" t="s">
        <v>110</v>
      </c>
      <c r="D12" s="4" t="s">
        <v>151</v>
      </c>
      <c r="E12" s="4" t="s">
        <v>161</v>
      </c>
      <c r="F12" s="4" t="s">
        <v>180</v>
      </c>
      <c r="G12" s="4" t="s">
        <v>181</v>
      </c>
      <c r="H12" s="4" t="s">
        <v>111</v>
      </c>
      <c r="I12" s="4" t="s">
        <v>112</v>
      </c>
      <c r="J12" s="4" t="s">
        <v>113</v>
      </c>
      <c r="K12" s="43">
        <v>0.66666666666666663</v>
      </c>
    </row>
    <row r="13" spans="2:11" x14ac:dyDescent="0.15">
      <c r="B13" s="4">
        <v>9</v>
      </c>
      <c r="C13" s="4" t="s">
        <v>84</v>
      </c>
      <c r="D13" s="4" t="s">
        <v>152</v>
      </c>
      <c r="E13" s="4" t="s">
        <v>198</v>
      </c>
      <c r="F13" s="4" t="s">
        <v>182</v>
      </c>
      <c r="G13" s="4" t="s">
        <v>183</v>
      </c>
      <c r="H13" s="4" t="s">
        <v>96</v>
      </c>
      <c r="I13" s="4" t="s">
        <v>97</v>
      </c>
      <c r="J13" s="4" t="s">
        <v>98</v>
      </c>
      <c r="K13" s="43">
        <v>0.33333333333333331</v>
      </c>
    </row>
    <row r="14" spans="2:11" x14ac:dyDescent="0.15">
      <c r="B14" s="4">
        <v>10</v>
      </c>
      <c r="C14" s="4" t="s">
        <v>84</v>
      </c>
      <c r="D14" s="4" t="s">
        <v>85</v>
      </c>
      <c r="E14" s="4" t="s">
        <v>162</v>
      </c>
      <c r="F14" s="4" t="s">
        <v>155</v>
      </c>
      <c r="G14" s="4" t="s">
        <v>184</v>
      </c>
      <c r="H14" s="4" t="s">
        <v>86</v>
      </c>
      <c r="I14" s="4" t="s">
        <v>87</v>
      </c>
      <c r="J14" s="4" t="s">
        <v>88</v>
      </c>
      <c r="K14" s="43">
        <v>0.33333333333333331</v>
      </c>
    </row>
    <row r="15" spans="2:11" x14ac:dyDescent="0.15">
      <c r="B15" s="4">
        <v>11</v>
      </c>
      <c r="C15" s="4" t="s">
        <v>84</v>
      </c>
      <c r="D15" s="4" t="s">
        <v>89</v>
      </c>
      <c r="E15" s="4" t="s">
        <v>163</v>
      </c>
      <c r="F15" s="4" t="s">
        <v>156</v>
      </c>
      <c r="G15" s="4" t="s">
        <v>185</v>
      </c>
      <c r="H15" s="4" t="s">
        <v>90</v>
      </c>
      <c r="I15" s="4" t="s">
        <v>91</v>
      </c>
      <c r="J15" s="4" t="s">
        <v>92</v>
      </c>
      <c r="K15" s="43">
        <v>0.33333333333333331</v>
      </c>
    </row>
    <row r="16" spans="2:11" x14ac:dyDescent="0.15">
      <c r="B16" s="4">
        <v>12</v>
      </c>
      <c r="C16" s="4" t="s">
        <v>118</v>
      </c>
      <c r="D16" s="4" t="s">
        <v>119</v>
      </c>
      <c r="E16" s="4" t="s">
        <v>164</v>
      </c>
      <c r="F16" s="4" t="s">
        <v>157</v>
      </c>
      <c r="G16" s="4" t="s">
        <v>186</v>
      </c>
      <c r="H16" s="4" t="s">
        <v>120</v>
      </c>
      <c r="I16" s="4" t="s">
        <v>121</v>
      </c>
      <c r="J16" s="4" t="s">
        <v>122</v>
      </c>
      <c r="K16" s="43">
        <v>0.33333333333333331</v>
      </c>
    </row>
    <row r="17" spans="2:11" x14ac:dyDescent="0.15">
      <c r="B17" s="4">
        <v>13</v>
      </c>
      <c r="C17" s="4" t="s">
        <v>127</v>
      </c>
      <c r="D17" s="4" t="s">
        <v>153</v>
      </c>
      <c r="E17" s="4" t="s">
        <v>165</v>
      </c>
      <c r="F17" s="4" t="s">
        <v>158</v>
      </c>
      <c r="G17" s="4" t="s">
        <v>187</v>
      </c>
      <c r="H17" s="4" t="s">
        <v>128</v>
      </c>
      <c r="I17" s="4" t="s">
        <v>129</v>
      </c>
      <c r="J17" s="4" t="s">
        <v>130</v>
      </c>
      <c r="K17" s="43">
        <v>0.33333333333333331</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入力シート(交付申請)</vt:lpstr>
      <vt:lpstr>様式1</vt:lpstr>
      <vt:lpstr>2号</vt:lpstr>
      <vt:lpstr>予算抄本</vt:lpstr>
      <vt:lpstr>事業計画書</vt:lpstr>
      <vt:lpstr>交付決定前着手届</vt:lpstr>
      <vt:lpstr>分娩取扱医療機関一覧</vt:lpstr>
      <vt:lpstr>'2号'!Print_Area</vt:lpstr>
      <vt:lpstr>交付決定前着手届!Print_Area</vt:lpstr>
      <vt:lpstr>事業計画書!Print_Area</vt:lpstr>
      <vt:lpstr>'入力シート(交付申請)'!Print_Area</vt:lpstr>
      <vt:lpstr>予算抄本!Print_Area</vt:lpstr>
      <vt:lpstr>様式1!Print_Area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 masahiro</dc:creator>
  <cp:lastModifiedBy>abe masahiro</cp:lastModifiedBy>
  <cp:lastPrinted>2024-02-05T07:43:25Z</cp:lastPrinted>
  <dcterms:created xsi:type="dcterms:W3CDTF">2021-09-16T00:11:03Z</dcterms:created>
  <dcterms:modified xsi:type="dcterms:W3CDTF">2024-02-05T08:58:20Z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2023-08-02T05:48:15Z</vt:filetime>
  </property>
</Properties>
</file>