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19：委託・補助金\QQ11.産科医・新生児担当医確保事業\R4\07_実績報告・変更申請依頼\様式（実績報告）\新生児\"/>
    </mc:Choice>
  </mc:AlternateContent>
  <bookViews>
    <workbookView xWindow="0" yWindow="0" windowWidth="20490" windowHeight="7770"/>
  </bookViews>
  <sheets>
    <sheet name="実績報告書（7号）" sheetId="8" r:id="rId1"/>
    <sheet name="精算書（8号）" sheetId="7" r:id="rId2"/>
    <sheet name="その他参考となる資料" sheetId="1" r:id="rId3"/>
    <sheet name="抄本" sheetId="9" r:id="rId4"/>
    <sheet name="請求書（11号）" sheetId="10" r:id="rId5"/>
  </sheets>
  <definedNames>
    <definedName name="_xlnm.Print_Area" localSheetId="2">その他参考となる資料!$A$1:$K$30</definedName>
    <definedName name="_xlnm.Print_Area" localSheetId="0">'実績報告書（7号）'!$A$1:$L$34</definedName>
    <definedName name="_xlnm.Print_Area" localSheetId="3">抄本!$A$1:$H$18</definedName>
    <definedName name="_xlnm.Print_Area" localSheetId="1">'精算書（8号）'!$A$1:$P$20</definedName>
    <definedName name="_xlnm.Print_Area" localSheetId="4">'請求書（11号）'!$A$1:$AM$59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7" l="1"/>
  <c r="M9" i="7"/>
  <c r="E9" i="7"/>
  <c r="L29" i="10" l="1"/>
  <c r="L30" i="10" l="1"/>
  <c r="S34" i="10" s="1"/>
  <c r="AO26" i="10"/>
  <c r="AP25" i="10"/>
  <c r="AP26" i="10" s="1"/>
  <c r="AD13" i="10"/>
  <c r="E17" i="9"/>
  <c r="F14" i="9"/>
  <c r="C14" i="9"/>
  <c r="B2" i="9"/>
  <c r="B25" i="8"/>
  <c r="B21" i="8"/>
  <c r="I5" i="8"/>
  <c r="AQ25" i="10" l="1"/>
  <c r="AQ26" i="10" l="1"/>
  <c r="AR25" i="10"/>
  <c r="AS25" i="10" l="1"/>
  <c r="AR26" i="10"/>
  <c r="AS26" i="10" l="1"/>
  <c r="AT25" i="10"/>
  <c r="AT26" i="10" l="1"/>
  <c r="AU25" i="10"/>
  <c r="AU26" i="10" l="1"/>
  <c r="AV25" i="10"/>
  <c r="AW25" i="10" l="1"/>
  <c r="AV26" i="10"/>
  <c r="AW26" i="10" l="1"/>
  <c r="AX25" i="10"/>
  <c r="AX26" i="10" l="1"/>
  <c r="AY25" i="10"/>
  <c r="AY26" i="10" l="1"/>
  <c r="AZ25" i="10"/>
  <c r="BA25" i="10" l="1"/>
  <c r="AZ26" i="10"/>
  <c r="D23" i="1"/>
  <c r="I11" i="1"/>
  <c r="I27" i="1" s="1"/>
  <c r="I12" i="1"/>
  <c r="I13" i="1"/>
  <c r="I14" i="1"/>
  <c r="I10" i="1"/>
  <c r="B23" i="1"/>
  <c r="B24" i="1"/>
  <c r="G15" i="1"/>
  <c r="B13" i="1"/>
  <c r="B11" i="1"/>
  <c r="N15" i="7"/>
  <c r="M15" i="7"/>
  <c r="L15" i="7"/>
  <c r="K15" i="7"/>
  <c r="J15" i="7"/>
  <c r="H15" i="7"/>
  <c r="G15" i="7"/>
  <c r="F15" i="7"/>
  <c r="E15" i="7"/>
  <c r="D15" i="7"/>
  <c r="C15" i="7"/>
  <c r="I9" i="7"/>
  <c r="I15" i="7" s="1"/>
  <c r="H9" i="7"/>
  <c r="BA26" i="10" l="1"/>
  <c r="BB25" i="10"/>
  <c r="BB26" i="10" s="1"/>
  <c r="I15" i="1"/>
  <c r="BA27" i="10" l="1"/>
  <c r="AJ25" i="10" s="1"/>
  <c r="AW27" i="10"/>
  <c r="AF25" i="10" s="1"/>
  <c r="AY27" i="10"/>
  <c r="AH25" i="10" s="1"/>
  <c r="AX27" i="10"/>
  <c r="AG25" i="10" s="1"/>
  <c r="AS27" i="10"/>
  <c r="AB25" i="10" s="1"/>
  <c r="AV27" i="10"/>
  <c r="AE25" i="10" s="1"/>
  <c r="AU27" i="10"/>
  <c r="AD25" i="10" s="1"/>
  <c r="BB27" i="10"/>
  <c r="AK25" i="10" s="1"/>
  <c r="AO27" i="10"/>
  <c r="X25" i="10" s="1"/>
  <c r="AP27" i="10"/>
  <c r="Y25" i="10" s="1"/>
  <c r="AR27" i="10"/>
  <c r="AA25" i="10" s="1"/>
  <c r="AT27" i="10"/>
  <c r="AC25" i="10" s="1"/>
  <c r="AQ27" i="10"/>
  <c r="Z25" i="10" s="1"/>
  <c r="AZ27" i="10"/>
  <c r="AI25" i="10" s="1"/>
</calcChain>
</file>

<file path=xl/sharedStrings.xml><?xml version="1.0" encoding="utf-8"?>
<sst xmlns="http://schemas.openxmlformats.org/spreadsheetml/2006/main" count="157" uniqueCount="142">
  <si>
    <t>B</t>
  </si>
  <si>
    <t>区分</t>
    <rPh sb="0" eb="2">
      <t>クブン</t>
    </rPh>
    <phoneticPr fontId="1"/>
  </si>
  <si>
    <t>備考</t>
    <rPh sb="0" eb="2">
      <t>ビコウ</t>
    </rPh>
    <phoneticPr fontId="1"/>
  </si>
  <si>
    <t>差引額</t>
    <rPh sb="0" eb="3">
      <t>サシヒキガク</t>
    </rPh>
    <phoneticPr fontId="1"/>
  </si>
  <si>
    <t>計</t>
    <rPh sb="0" eb="1">
      <t>ケイ</t>
    </rPh>
    <phoneticPr fontId="1"/>
  </si>
  <si>
    <t>（その他参考となる資料）</t>
    <rPh sb="3" eb="4">
      <t>タ</t>
    </rPh>
    <rPh sb="4" eb="6">
      <t>サンコウ</t>
    </rPh>
    <rPh sb="9" eb="11">
      <t>シリョウ</t>
    </rPh>
    <phoneticPr fontId="9"/>
  </si>
  <si>
    <t>入済額</t>
    <rPh sb="0" eb="1">
      <t>イ</t>
    </rPh>
    <rPh sb="1" eb="3">
      <t>ズミガク</t>
    </rPh>
    <phoneticPr fontId="1"/>
  </si>
  <si>
    <t>対象経費の実支出額</t>
    <rPh sb="0" eb="4">
      <t>タイショウケイヒ</t>
    </rPh>
    <rPh sb="5" eb="9">
      <t>ジツシシュツガク</t>
    </rPh>
    <phoneticPr fontId="1"/>
  </si>
  <si>
    <t>１　F欄には、D欄の金額とE欄の金額とを比較して少ない方の額を記入すること。</t>
    <rPh sb="3" eb="4">
      <t>ラン</t>
    </rPh>
    <rPh sb="8" eb="9">
      <t>ラン</t>
    </rPh>
    <rPh sb="10" eb="12">
      <t>キンガク</t>
    </rPh>
    <rPh sb="14" eb="15">
      <t>ラン</t>
    </rPh>
    <rPh sb="16" eb="18">
      <t>キンガク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1"/>
  </si>
  <si>
    <t>（A-B)</t>
  </si>
  <si>
    <t>A</t>
  </si>
  <si>
    <t>様式第８号（第８条関係）</t>
    <rPh sb="0" eb="3">
      <t>ヨウシキダイ</t>
    </rPh>
    <rPh sb="4" eb="5">
      <t>ゴウ</t>
    </rPh>
    <rPh sb="6" eb="7">
      <t>ダイ</t>
    </rPh>
    <rPh sb="8" eb="11">
      <t>ジョウカンケイ</t>
    </rPh>
    <phoneticPr fontId="1"/>
  </si>
  <si>
    <t>基本額</t>
    <rPh sb="0" eb="3">
      <t>キホンガク</t>
    </rPh>
    <phoneticPr fontId="1"/>
  </si>
  <si>
    <t>総事業費</t>
    <rPh sb="0" eb="4">
      <t>ソウジギョウヒ</t>
    </rPh>
    <phoneticPr fontId="1"/>
  </si>
  <si>
    <t>（注）　Ｄは様式第２号の（Ｄ），Ｅは様式第２号の（Ｅ），Ｆは様式第２号の（Ｆ）と一致する。</t>
    <rPh sb="1" eb="2">
      <t>チュウ</t>
    </rPh>
    <rPh sb="6" eb="8">
      <t>ヨウシキ</t>
    </rPh>
    <rPh sb="8" eb="9">
      <t>ダイ</t>
    </rPh>
    <rPh sb="10" eb="11">
      <t>ゴウ</t>
    </rPh>
    <rPh sb="18" eb="20">
      <t>ヨウシキ</t>
    </rPh>
    <rPh sb="20" eb="21">
      <t>ダイ</t>
    </rPh>
    <rPh sb="22" eb="23">
      <t>ゴウ</t>
    </rPh>
    <rPh sb="30" eb="32">
      <t>ヨウシキ</t>
    </rPh>
    <rPh sb="32" eb="33">
      <t>ダイ</t>
    </rPh>
    <rPh sb="34" eb="35">
      <t>ゴウ</t>
    </rPh>
    <phoneticPr fontId="9"/>
  </si>
  <si>
    <t>C</t>
  </si>
  <si>
    <t>D</t>
  </si>
  <si>
    <t>E</t>
  </si>
  <si>
    <t>F</t>
  </si>
  <si>
    <t>徳島県地域医療介護総合確保基金事業経費所要額精算書</t>
    <rPh sb="0" eb="7">
      <t>トクシマケンチイキイリョウ</t>
    </rPh>
    <rPh sb="7" eb="9">
      <t>カイゴ</t>
    </rPh>
    <rPh sb="9" eb="11">
      <t>ソウゴウ</t>
    </rPh>
    <rPh sb="11" eb="13">
      <t>カクホ</t>
    </rPh>
    <rPh sb="13" eb="15">
      <t>キキン</t>
    </rPh>
    <rPh sb="15" eb="17">
      <t>ジギョウ</t>
    </rPh>
    <rPh sb="17" eb="19">
      <t>ケイヒ</t>
    </rPh>
    <rPh sb="19" eb="21">
      <t>ショヨウ</t>
    </rPh>
    <rPh sb="21" eb="22">
      <t>ガク</t>
    </rPh>
    <rPh sb="22" eb="25">
      <t>セイサンショ</t>
    </rPh>
    <phoneticPr fontId="1"/>
  </si>
  <si>
    <t>G</t>
  </si>
  <si>
    <t>合   計</t>
    <rPh sb="0" eb="1">
      <t>ゴウ</t>
    </rPh>
    <rPh sb="4" eb="5">
      <t>ケイ</t>
    </rPh>
    <phoneticPr fontId="9"/>
  </si>
  <si>
    <t>H</t>
  </si>
  <si>
    <t>Ｃ</t>
    <phoneticPr fontId="9"/>
  </si>
  <si>
    <t>I</t>
  </si>
  <si>
    <t>J</t>
  </si>
  <si>
    <t>K</t>
  </si>
  <si>
    <t>（円）</t>
    <rPh sb="1" eb="2">
      <t>エン</t>
    </rPh>
    <phoneticPr fontId="1"/>
  </si>
  <si>
    <t>（円）</t>
    <rPh sb="1" eb="2">
      <t>エン</t>
    </rPh>
    <phoneticPr fontId="9"/>
  </si>
  <si>
    <t>L</t>
  </si>
  <si>
    <t>県補助</t>
    <rPh sb="0" eb="1">
      <t>ケン</t>
    </rPh>
    <rPh sb="1" eb="3">
      <t>ホジョ</t>
    </rPh>
    <phoneticPr fontId="1"/>
  </si>
  <si>
    <t>基準額</t>
    <rPh sb="0" eb="3">
      <t>キジュンガク</t>
    </rPh>
    <phoneticPr fontId="1"/>
  </si>
  <si>
    <t>基準額</t>
    <rPh sb="0" eb="3">
      <t>キジュンガク</t>
    </rPh>
    <phoneticPr fontId="9"/>
  </si>
  <si>
    <t>Ｂ</t>
    <phoneticPr fontId="9"/>
  </si>
  <si>
    <t>選定額</t>
    <rPh sb="0" eb="3">
      <t>センテイガク</t>
    </rPh>
    <phoneticPr fontId="1"/>
  </si>
  <si>
    <t>差引過（△）</t>
    <rPh sb="0" eb="2">
      <t>サシヒキ</t>
    </rPh>
    <rPh sb="2" eb="3">
      <t>カ</t>
    </rPh>
    <phoneticPr fontId="1"/>
  </si>
  <si>
    <t>不足額（J-H)</t>
    <rPh sb="0" eb="3">
      <t>フソクガク</t>
    </rPh>
    <phoneticPr fontId="1"/>
  </si>
  <si>
    <t>（A－I）</t>
  </si>
  <si>
    <t>所要額</t>
    <rPh sb="0" eb="3">
      <t>ショヨウガク</t>
    </rPh>
    <phoneticPr fontId="1"/>
  </si>
  <si>
    <t>県補助交</t>
    <rPh sb="0" eb="1">
      <t>ケン</t>
    </rPh>
    <rPh sb="1" eb="3">
      <t>ホジョ</t>
    </rPh>
    <rPh sb="3" eb="4">
      <t>コウ</t>
    </rPh>
    <phoneticPr fontId="1"/>
  </si>
  <si>
    <t>付決定額</t>
    <rPh sb="0" eb="1">
      <t>フ</t>
    </rPh>
    <rPh sb="1" eb="4">
      <t>ケッテイガク</t>
    </rPh>
    <phoneticPr fontId="1"/>
  </si>
  <si>
    <t>２　G欄には、C欄の金額とF欄の金額とを比較して少ない方の額を記入すること。</t>
    <rPh sb="3" eb="4">
      <t>ラン</t>
    </rPh>
    <rPh sb="8" eb="9">
      <t>ラン</t>
    </rPh>
    <rPh sb="10" eb="12">
      <t>キンガク</t>
    </rPh>
    <rPh sb="14" eb="15">
      <t>ラン</t>
    </rPh>
    <rPh sb="16" eb="18">
      <t>キンガク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1"/>
  </si>
  <si>
    <t>県補助受</t>
    <rPh sb="0" eb="3">
      <t>ケンホジョ</t>
    </rPh>
    <rPh sb="3" eb="4">
      <t>ウケ</t>
    </rPh>
    <phoneticPr fontId="1"/>
  </si>
  <si>
    <t>（注）</t>
    <rPh sb="1" eb="2">
      <t>チュウ</t>
    </rPh>
    <phoneticPr fontId="1"/>
  </si>
  <si>
    <t>寄付金その他の収入金</t>
    <rPh sb="0" eb="3">
      <t>キフキン</t>
    </rPh>
    <rPh sb="5" eb="6">
      <t>タ</t>
    </rPh>
    <rPh sb="7" eb="10">
      <t>シュウニュウキン</t>
    </rPh>
    <phoneticPr fontId="1"/>
  </si>
  <si>
    <t>新生児医療担当医確保支援事業実績報告書</t>
    <rPh sb="0" eb="3">
      <t>シンセイジ</t>
    </rPh>
    <rPh sb="3" eb="5">
      <t>イリョウ</t>
    </rPh>
    <rPh sb="5" eb="8">
      <t>タントウイ</t>
    </rPh>
    <rPh sb="8" eb="10">
      <t>カクホ</t>
    </rPh>
    <rPh sb="10" eb="12">
      <t>シエン</t>
    </rPh>
    <rPh sb="12" eb="14">
      <t>ジギョウ</t>
    </rPh>
    <rPh sb="14" eb="16">
      <t>ジッセキ</t>
    </rPh>
    <rPh sb="16" eb="19">
      <t>ホウコクショ</t>
    </rPh>
    <phoneticPr fontId="9"/>
  </si>
  <si>
    <t>新生児医療担当医確保支援事業</t>
    <rPh sb="0" eb="3">
      <t>シンセイジ</t>
    </rPh>
    <rPh sb="3" eb="7">
      <t>イリョウタントウ</t>
    </rPh>
    <rPh sb="7" eb="8">
      <t>イ</t>
    </rPh>
    <rPh sb="8" eb="14">
      <t>カクホシエンジギョウ</t>
    </rPh>
    <phoneticPr fontId="1"/>
  </si>
  <si>
    <t>補助対象
年月</t>
    <rPh sb="0" eb="2">
      <t>ホジョ</t>
    </rPh>
    <rPh sb="2" eb="4">
      <t>タイショウ</t>
    </rPh>
    <rPh sb="5" eb="7">
      <t>ネンゲツ</t>
    </rPh>
    <phoneticPr fontId="9"/>
  </si>
  <si>
    <t>（注）１　職種名には医師（常勤・非常勤）等について記載すること。</t>
    <rPh sb="1" eb="2">
      <t>チュウ</t>
    </rPh>
    <rPh sb="5" eb="7">
      <t>ショクシュ</t>
    </rPh>
    <rPh sb="7" eb="8">
      <t>ナ</t>
    </rPh>
    <rPh sb="10" eb="12">
      <t>イシ</t>
    </rPh>
    <rPh sb="13" eb="15">
      <t>ジョウキン</t>
    </rPh>
    <rPh sb="16" eb="19">
      <t>ヒジョウキン</t>
    </rPh>
    <rPh sb="20" eb="21">
      <t>ナド</t>
    </rPh>
    <rPh sb="25" eb="27">
      <t>キサイ</t>
    </rPh>
    <phoneticPr fontId="9"/>
  </si>
  <si>
    <t>　　　２　新生児担当手当等の単価が分かる資料（就業規則・雇用契約等）を添付すること。</t>
    <rPh sb="5" eb="8">
      <t>シンセイジ</t>
    </rPh>
    <rPh sb="8" eb="10">
      <t>タントウ</t>
    </rPh>
    <rPh sb="10" eb="12">
      <t>テアテ</t>
    </rPh>
    <rPh sb="12" eb="13">
      <t>ナド</t>
    </rPh>
    <rPh sb="14" eb="16">
      <t>タンカ</t>
    </rPh>
    <rPh sb="17" eb="18">
      <t>ワ</t>
    </rPh>
    <rPh sb="20" eb="22">
      <t>シリョウ</t>
    </rPh>
    <rPh sb="23" eb="25">
      <t>シュウギョウ</t>
    </rPh>
    <rPh sb="25" eb="27">
      <t>キソク</t>
    </rPh>
    <rPh sb="28" eb="30">
      <t>コヨウ</t>
    </rPh>
    <rPh sb="30" eb="32">
      <t>ケイヤク</t>
    </rPh>
    <rPh sb="32" eb="33">
      <t>ナド</t>
    </rPh>
    <rPh sb="35" eb="37">
      <t>テンプ</t>
    </rPh>
    <phoneticPr fontId="9"/>
  </si>
  <si>
    <t>新生児取扱
（見込）件数</t>
    <rPh sb="0" eb="3">
      <t>シンセイジ</t>
    </rPh>
    <rPh sb="3" eb="4">
      <t>ト</t>
    </rPh>
    <rPh sb="4" eb="5">
      <t>アツカ</t>
    </rPh>
    <rPh sb="7" eb="9">
      <t>ミコミ</t>
    </rPh>
    <rPh sb="10" eb="12">
      <t>ケンスウ</t>
    </rPh>
    <phoneticPr fontId="9"/>
  </si>
  <si>
    <t>　選定額：Ｄ 対象経費の支出予定額とＥ 基準額のいずれか少ない方の額</t>
    <rPh sb="1" eb="3">
      <t>センテイ</t>
    </rPh>
    <rPh sb="3" eb="4">
      <t>ガク</t>
    </rPh>
    <rPh sb="7" eb="9">
      <t>タイショウ</t>
    </rPh>
    <rPh sb="9" eb="11">
      <t>ケイヒ</t>
    </rPh>
    <rPh sb="12" eb="14">
      <t>シシュツ</t>
    </rPh>
    <rPh sb="14" eb="17">
      <t>ヨテイガク</t>
    </rPh>
    <rPh sb="20" eb="23">
      <t>キジュンガク</t>
    </rPh>
    <rPh sb="28" eb="29">
      <t>スク</t>
    </rPh>
    <rPh sb="31" eb="32">
      <t>ホウ</t>
    </rPh>
    <rPh sb="33" eb="34">
      <t>ガク</t>
    </rPh>
    <phoneticPr fontId="9"/>
  </si>
  <si>
    <t>ＮＩＣＵに入院する新生児数に応じて支給される新生児担当手当等の単価</t>
    <rPh sb="5" eb="7">
      <t>ニュウイン</t>
    </rPh>
    <rPh sb="9" eb="12">
      <t>シンセイジ</t>
    </rPh>
    <rPh sb="12" eb="13">
      <t>スウ</t>
    </rPh>
    <rPh sb="14" eb="15">
      <t>オウ</t>
    </rPh>
    <rPh sb="17" eb="19">
      <t>シキュウ</t>
    </rPh>
    <rPh sb="22" eb="25">
      <t>シンセイジ</t>
    </rPh>
    <rPh sb="25" eb="27">
      <t>タントウ</t>
    </rPh>
    <rPh sb="27" eb="29">
      <t>テアテ</t>
    </rPh>
    <rPh sb="29" eb="30">
      <t>ナド</t>
    </rPh>
    <rPh sb="31" eb="33">
      <t>タンカ</t>
    </rPh>
    <phoneticPr fontId="9"/>
  </si>
  <si>
    <t>新生児取扱（見込）　　　　　　　　　　　件数（件）</t>
    <rPh sb="0" eb="3">
      <t>シンセイジ</t>
    </rPh>
    <rPh sb="3" eb="5">
      <t>トリアツカ</t>
    </rPh>
    <rPh sb="6" eb="8">
      <t>ミコ</t>
    </rPh>
    <rPh sb="20" eb="22">
      <t>ケンスウ</t>
    </rPh>
    <rPh sb="23" eb="24">
      <t>ケン</t>
    </rPh>
    <phoneticPr fontId="9"/>
  </si>
  <si>
    <t>職種名</t>
    <rPh sb="0" eb="2">
      <t>ショクシュ</t>
    </rPh>
    <rPh sb="2" eb="3">
      <t>メイ</t>
    </rPh>
    <phoneticPr fontId="9"/>
  </si>
  <si>
    <t>（件）</t>
    <rPh sb="1" eb="2">
      <t>ケン</t>
    </rPh>
    <phoneticPr fontId="9"/>
  </si>
  <si>
    <t>１万円×Ｃ</t>
    <rPh sb="1" eb="3">
      <t>マンエン</t>
    </rPh>
    <phoneticPr fontId="9"/>
  </si>
  <si>
    <t>（医療機関名：　　　　　　　　　　　　）</t>
    <rPh sb="1" eb="3">
      <t>イリョウ</t>
    </rPh>
    <rPh sb="3" eb="5">
      <t>キカン</t>
    </rPh>
    <rPh sb="5" eb="6">
      <t>メイ</t>
    </rPh>
    <phoneticPr fontId="9"/>
  </si>
  <si>
    <t>単価</t>
    <rPh sb="0" eb="2">
      <t>タンカ</t>
    </rPh>
    <phoneticPr fontId="9"/>
  </si>
  <si>
    <t>Ａ</t>
    <phoneticPr fontId="9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</si>
  <si>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9"/>
  </si>
  <si>
    <t>Ａ×Ｂ</t>
    <phoneticPr fontId="9"/>
  </si>
  <si>
    <t>～</t>
  </si>
  <si>
    <t>様式第７号（第８条関係）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3"/>
  </si>
  <si>
    <t>番号</t>
    <rPh sb="0" eb="1">
      <t>バン</t>
    </rPh>
    <rPh sb="1" eb="2">
      <t>ゴウ</t>
    </rPh>
    <phoneticPr fontId="13"/>
  </si>
  <si>
    <t>　　徳島県知事　　殿</t>
    <rPh sb="2" eb="5">
      <t>トクシマケン</t>
    </rPh>
    <rPh sb="5" eb="7">
      <t>チジ</t>
    </rPh>
    <rPh sb="9" eb="10">
      <t>トノ</t>
    </rPh>
    <phoneticPr fontId="13"/>
  </si>
  <si>
    <t>所在地</t>
    <rPh sb="0" eb="3">
      <t>ショザイチ</t>
    </rPh>
    <phoneticPr fontId="13"/>
  </si>
  <si>
    <t>名称</t>
    <rPh sb="0" eb="2">
      <t>メイショウ</t>
    </rPh>
    <phoneticPr fontId="13"/>
  </si>
  <si>
    <t>代表者名</t>
    <rPh sb="0" eb="3">
      <t>ダイヒョウシャ</t>
    </rPh>
    <rPh sb="3" eb="4">
      <t>メイ</t>
    </rPh>
    <phoneticPr fontId="13"/>
  </si>
  <si>
    <t>実　　績　　報　　告　　書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13"/>
  </si>
  <si>
    <t>　補助事業が完了したので，徳島県補助金交付規則第１１条の規定により，次のとおり関係書類を添えて報告します。</t>
    <rPh sb="1" eb="3">
      <t>ホジョ</t>
    </rPh>
    <rPh sb="3" eb="5">
      <t>ジギョウ</t>
    </rPh>
    <rPh sb="6" eb="8">
      <t>カンリョウ</t>
    </rPh>
    <rPh sb="13" eb="16">
      <t>トクシマケン</t>
    </rPh>
    <rPh sb="16" eb="19">
      <t>ホジョキン</t>
    </rPh>
    <rPh sb="19" eb="21">
      <t>コウフ</t>
    </rPh>
    <rPh sb="21" eb="23">
      <t>キソク</t>
    </rPh>
    <rPh sb="23" eb="24">
      <t>ダイ</t>
    </rPh>
    <rPh sb="26" eb="27">
      <t>ジョウ</t>
    </rPh>
    <rPh sb="28" eb="30">
      <t>キテイ</t>
    </rPh>
    <rPh sb="34" eb="35">
      <t>ツギ</t>
    </rPh>
    <rPh sb="39" eb="41">
      <t>カンケイ</t>
    </rPh>
    <rPh sb="41" eb="43">
      <t>ショルイ</t>
    </rPh>
    <rPh sb="44" eb="45">
      <t>ソ</t>
    </rPh>
    <rPh sb="47" eb="49">
      <t>ホウコク</t>
    </rPh>
    <phoneticPr fontId="13"/>
  </si>
  <si>
    <t>１　補助事業名</t>
    <rPh sb="2" eb="4">
      <t>ホジョ</t>
    </rPh>
    <rPh sb="4" eb="6">
      <t>ジギョウ</t>
    </rPh>
    <rPh sb="6" eb="7">
      <t>メイ</t>
    </rPh>
    <phoneticPr fontId="13"/>
  </si>
  <si>
    <t>年度徳島県地域医療介護総合確保基金事業費補助金</t>
    <rPh sb="0" eb="2">
      <t>ネンド</t>
    </rPh>
    <rPh sb="2" eb="5">
      <t>トクシマケン</t>
    </rPh>
    <rPh sb="5" eb="7">
      <t>チイキ</t>
    </rPh>
    <rPh sb="7" eb="9">
      <t>イリョウ</t>
    </rPh>
    <rPh sb="9" eb="11">
      <t>カイゴ</t>
    </rPh>
    <rPh sb="11" eb="13">
      <t>ソウゴウ</t>
    </rPh>
    <rPh sb="13" eb="15">
      <t>カクホ</t>
    </rPh>
    <rPh sb="15" eb="17">
      <t>キキン</t>
    </rPh>
    <rPh sb="17" eb="19">
      <t>ジギョウ</t>
    </rPh>
    <rPh sb="19" eb="20">
      <t>ヒ</t>
    </rPh>
    <rPh sb="20" eb="23">
      <t>ホジョキン</t>
    </rPh>
    <phoneticPr fontId="13"/>
  </si>
  <si>
    <t>２　補助金の交付指令番号</t>
    <rPh sb="2" eb="5">
      <t>ホジョキン</t>
    </rPh>
    <rPh sb="6" eb="8">
      <t>コウフ</t>
    </rPh>
    <rPh sb="8" eb="10">
      <t>シレイ</t>
    </rPh>
    <rPh sb="10" eb="12">
      <t>バンゴウ</t>
    </rPh>
    <phoneticPr fontId="13"/>
  </si>
  <si>
    <t>月</t>
    <phoneticPr fontId="13"/>
  </si>
  <si>
    <t>日付け徳島県指令広医第</t>
    <rPh sb="8" eb="9">
      <t>ヒロ</t>
    </rPh>
    <rPh sb="9" eb="10">
      <t>イ</t>
    </rPh>
    <phoneticPr fontId="13"/>
  </si>
  <si>
    <t>号</t>
  </si>
  <si>
    <t>３　関係書類</t>
    <rPh sb="2" eb="4">
      <t>カンケイ</t>
    </rPh>
    <rPh sb="4" eb="6">
      <t>ショルイ</t>
    </rPh>
    <phoneticPr fontId="13"/>
  </si>
  <si>
    <t>４　担当者の氏名，連絡先（個人の場合は，連絡先のみ御記入ください。）</t>
    <phoneticPr fontId="13"/>
  </si>
  <si>
    <t>氏名</t>
    <rPh sb="0" eb="2">
      <t>シメイ</t>
    </rPh>
    <phoneticPr fontId="13"/>
  </si>
  <si>
    <t>連絡先</t>
    <rPh sb="0" eb="3">
      <t>レンラクサキ</t>
    </rPh>
    <phoneticPr fontId="13"/>
  </si>
  <si>
    <t>収入の部</t>
    <rPh sb="0" eb="2">
      <t>シュウニュウ</t>
    </rPh>
    <rPh sb="3" eb="4">
      <t>ブ</t>
    </rPh>
    <phoneticPr fontId="17"/>
  </si>
  <si>
    <t>支出の部</t>
    <rPh sb="0" eb="2">
      <t>シシュツ</t>
    </rPh>
    <rPh sb="3" eb="4">
      <t>ブ</t>
    </rPh>
    <phoneticPr fontId="17"/>
  </si>
  <si>
    <t>県補助金</t>
    <rPh sb="0" eb="1">
      <t>ケン</t>
    </rPh>
    <rPh sb="1" eb="4">
      <t>ホジョキン</t>
    </rPh>
    <phoneticPr fontId="17"/>
  </si>
  <si>
    <t>円</t>
    <rPh sb="0" eb="1">
      <t>エン</t>
    </rPh>
    <phoneticPr fontId="17"/>
  </si>
  <si>
    <r>
      <t xml:space="preserve">人件費
</t>
    </r>
    <r>
      <rPr>
        <sz val="9"/>
        <rFont val="ＭＳ Ｐゴシック"/>
        <family val="3"/>
        <charset val="128"/>
      </rPr>
      <t>（分娩手当等に係る部分に限る。）</t>
    </r>
    <rPh sb="0" eb="3">
      <t>ジンケンヒ</t>
    </rPh>
    <rPh sb="5" eb="7">
      <t>ブンベン</t>
    </rPh>
    <rPh sb="7" eb="9">
      <t>テアテ</t>
    </rPh>
    <rPh sb="9" eb="10">
      <t>トウ</t>
    </rPh>
    <rPh sb="11" eb="12">
      <t>カカ</t>
    </rPh>
    <rPh sb="13" eb="15">
      <t>ブブン</t>
    </rPh>
    <rPh sb="16" eb="17">
      <t>カギ</t>
    </rPh>
    <phoneticPr fontId="17"/>
  </si>
  <si>
    <t>診療収入</t>
    <rPh sb="0" eb="2">
      <t>シンリョウ</t>
    </rPh>
    <rPh sb="2" eb="4">
      <t>シュウニュウ</t>
    </rPh>
    <phoneticPr fontId="17"/>
  </si>
  <si>
    <t>（その他支出）</t>
    <rPh sb="3" eb="4">
      <t>タ</t>
    </rPh>
    <rPh sb="4" eb="6">
      <t>シシュツ</t>
    </rPh>
    <phoneticPr fontId="17"/>
  </si>
  <si>
    <t>(円）</t>
    <rPh sb="1" eb="2">
      <t>エン</t>
    </rPh>
    <phoneticPr fontId="17"/>
  </si>
  <si>
    <t>寄附金</t>
    <rPh sb="0" eb="3">
      <t>キフキン</t>
    </rPh>
    <phoneticPr fontId="17"/>
  </si>
  <si>
    <t>（その他収入）</t>
    <rPh sb="3" eb="4">
      <t>タ</t>
    </rPh>
    <rPh sb="4" eb="6">
      <t>シュウニュウ</t>
    </rPh>
    <phoneticPr fontId="17"/>
  </si>
  <si>
    <t>合計</t>
    <rPh sb="0" eb="2">
      <t>ゴウケイ</t>
    </rPh>
    <phoneticPr fontId="17"/>
  </si>
  <si>
    <t>上記のとおり相違ありません。</t>
    <rPh sb="0" eb="2">
      <t>ジョウキ</t>
    </rPh>
    <rPh sb="6" eb="8">
      <t>ソウイ</t>
    </rPh>
    <phoneticPr fontId="17"/>
  </si>
  <si>
    <t>様式第１１号（第９条関係）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20"/>
  </si>
  <si>
    <t>受理日付印</t>
    <rPh sb="0" eb="2">
      <t>ジュリ</t>
    </rPh>
    <rPh sb="2" eb="3">
      <t>ビ</t>
    </rPh>
    <rPh sb="3" eb="4">
      <t>ツ</t>
    </rPh>
    <rPh sb="4" eb="5">
      <t>イン</t>
    </rPh>
    <phoneticPr fontId="20"/>
  </si>
  <si>
    <t>　　補　助　金　請　求　書</t>
    <rPh sb="2" eb="3">
      <t>ホ</t>
    </rPh>
    <rPh sb="4" eb="5">
      <t>スケ</t>
    </rPh>
    <rPh sb="6" eb="7">
      <t>キン</t>
    </rPh>
    <rPh sb="8" eb="9">
      <t>ショウ</t>
    </rPh>
    <phoneticPr fontId="20"/>
  </si>
  <si>
    <t>請求日</t>
    <phoneticPr fontId="13"/>
  </si>
  <si>
    <t>徳島県知事　　殿</t>
    <phoneticPr fontId="20" type="Hiragana"/>
  </si>
  <si>
    <t>請　求　者</t>
    <rPh sb="0" eb="1">
      <t>ショウ</t>
    </rPh>
    <rPh sb="2" eb="3">
      <t>モトム</t>
    </rPh>
    <rPh sb="4" eb="5">
      <t>シャ</t>
    </rPh>
    <phoneticPr fontId="20"/>
  </si>
  <si>
    <t>住所</t>
    <rPh sb="0" eb="2">
      <t>ジュウショ</t>
    </rPh>
    <phoneticPr fontId="20"/>
  </si>
  <si>
    <t>氏名</t>
    <rPh sb="0" eb="2">
      <t>シメイ</t>
    </rPh>
    <phoneticPr fontId="20"/>
  </si>
  <si>
    <t>（法人名及び代表者名）</t>
    <rPh sb="1" eb="3">
      <t>ホウジン</t>
    </rPh>
    <rPh sb="3" eb="4">
      <t>メイ</t>
    </rPh>
    <rPh sb="4" eb="5">
      <t>オヨ</t>
    </rPh>
    <rPh sb="6" eb="9">
      <t>ダイヒョウシャ</t>
    </rPh>
    <rPh sb="9" eb="10">
      <t>メイ</t>
    </rPh>
    <phoneticPr fontId="20"/>
  </si>
  <si>
    <t>右の金額を　　請求します。</t>
    <rPh sb="0" eb="1">
      <t>ミギ</t>
    </rPh>
    <rPh sb="2" eb="4">
      <t>キンガク</t>
    </rPh>
    <rPh sb="7" eb="9">
      <t>セイキュウ</t>
    </rPh>
    <phoneticPr fontId="20"/>
  </si>
  <si>
    <t>請求金額</t>
    <rPh sb="0" eb="2">
      <t>セイキュウ</t>
    </rPh>
    <rPh sb="2" eb="4">
      <t>キンガク</t>
    </rPh>
    <phoneticPr fontId="20"/>
  </si>
  <si>
    <t>摘　　　　　　　　　　　　　　　　　　　　要</t>
    <rPh sb="0" eb="1">
      <t>テキ</t>
    </rPh>
    <rPh sb="21" eb="22">
      <t>ヨウ</t>
    </rPh>
    <phoneticPr fontId="20"/>
  </si>
  <si>
    <t>補助事業名</t>
    <phoneticPr fontId="20"/>
  </si>
  <si>
    <t>補助指令金額</t>
    <phoneticPr fontId="20"/>
  </si>
  <si>
    <t>-</t>
    <phoneticPr fontId="20" type="Hiragana"/>
  </si>
  <si>
    <t>金額入力</t>
    <rPh sb="0" eb="2">
      <t>きんがく</t>
    </rPh>
    <rPh sb="2" eb="4">
      <t>にゅうりょく</t>
    </rPh>
    <phoneticPr fontId="20" type="Hiragana"/>
  </si>
  <si>
    <t>補助指令年月日</t>
    <rPh sb="0" eb="2">
      <t>ホジョ</t>
    </rPh>
    <rPh sb="2" eb="4">
      <t>シレイ</t>
    </rPh>
    <rPh sb="4" eb="7">
      <t>ネンガッピ</t>
    </rPh>
    <phoneticPr fontId="20"/>
  </si>
  <si>
    <t>補助指令番号</t>
    <rPh sb="0" eb="2">
      <t>ホジョ</t>
    </rPh>
    <rPh sb="2" eb="4">
      <t>シレイ</t>
    </rPh>
    <rPh sb="4" eb="6">
      <t>バンゴウ</t>
    </rPh>
    <phoneticPr fontId="20"/>
  </si>
  <si>
    <t>既 受 領 額</t>
    <rPh sb="0" eb="1">
      <t>キ</t>
    </rPh>
    <rPh sb="2" eb="3">
      <t>ウケ</t>
    </rPh>
    <rPh sb="4" eb="5">
      <t>リョウ</t>
    </rPh>
    <rPh sb="6" eb="7">
      <t>ガク</t>
    </rPh>
    <phoneticPr fontId="20"/>
  </si>
  <si>
    <t>-</t>
    <phoneticPr fontId="20" type="Hiragana"/>
  </si>
  <si>
    <t>補助額</t>
    <rPh sb="0" eb="3">
      <t>ホジョガク</t>
    </rPh>
    <phoneticPr fontId="20"/>
  </si>
  <si>
    <t>今回請求額</t>
    <rPh sb="0" eb="2">
      <t>コンカイ</t>
    </rPh>
    <rPh sb="2" eb="5">
      <t>セイキュウガク</t>
    </rPh>
    <phoneticPr fontId="20"/>
  </si>
  <si>
    <t>残　　 　　額</t>
    <rPh sb="0" eb="1">
      <t>ザン</t>
    </rPh>
    <rPh sb="6" eb="7">
      <t>ガク</t>
    </rPh>
    <phoneticPr fontId="20"/>
  </si>
  <si>
    <t>請求区分</t>
    <rPh sb="0" eb="2">
      <t>セイキュウ</t>
    </rPh>
    <rPh sb="2" eb="4">
      <t>クブン</t>
    </rPh>
    <phoneticPr fontId="20"/>
  </si>
  <si>
    <t>　　１ 精　算　　　２ 概　算</t>
    <rPh sb="4" eb="5">
      <t>セイ</t>
    </rPh>
    <rPh sb="6" eb="7">
      <t>ザン</t>
    </rPh>
    <rPh sb="12" eb="13">
      <t>オオムネ</t>
    </rPh>
    <rPh sb="14" eb="15">
      <t>ザン</t>
    </rPh>
    <phoneticPr fontId="20"/>
  </si>
  <si>
    <t>　口座振込先</t>
    <rPh sb="1" eb="3">
      <t>こうざ</t>
    </rPh>
    <rPh sb="3" eb="6">
      <t>ふりこみさき</t>
    </rPh>
    <phoneticPr fontId="20" type="Hiragana"/>
  </si>
  <si>
    <t>金融機関名</t>
    <rPh sb="0" eb="2">
      <t>きんゆう</t>
    </rPh>
    <rPh sb="2" eb="5">
      <t>きかんめい</t>
    </rPh>
    <phoneticPr fontId="20" type="Hiragana"/>
  </si>
  <si>
    <t>（</t>
    <phoneticPr fontId="20" type="Hiragana"/>
  </si>
  <si>
    <t>）</t>
    <phoneticPr fontId="20" type="Hiragana"/>
  </si>
  <si>
    <t>店舗名</t>
    <rPh sb="0" eb="2">
      <t>てんぽ</t>
    </rPh>
    <rPh sb="2" eb="3">
      <t>めい</t>
    </rPh>
    <phoneticPr fontId="20" type="Hiragana"/>
  </si>
  <si>
    <t>（</t>
    <phoneticPr fontId="20" type="Hiragana"/>
  </si>
  <si>
    <t>）</t>
    <phoneticPr fontId="20" type="Hiragana"/>
  </si>
  <si>
    <t>預金種別</t>
    <rPh sb="0" eb="2">
      <t>よきん</t>
    </rPh>
    <rPh sb="2" eb="4">
      <t>しゅべつ</t>
    </rPh>
    <phoneticPr fontId="20" type="Hiragana"/>
  </si>
  <si>
    <t>（</t>
    <phoneticPr fontId="20" type="Hiragana"/>
  </si>
  <si>
    <t>１普通　２当座　９その他</t>
    <rPh sb="1" eb="3">
      <t>ふつう</t>
    </rPh>
    <rPh sb="5" eb="7">
      <t>とうざ</t>
    </rPh>
    <rPh sb="11" eb="12">
      <t>た</t>
    </rPh>
    <phoneticPr fontId="20" type="Hiragana"/>
  </si>
  <si>
    <t>口座番号</t>
    <rPh sb="0" eb="2">
      <t>こうざ</t>
    </rPh>
    <rPh sb="2" eb="4">
      <t>ばんごう</t>
    </rPh>
    <phoneticPr fontId="20" type="Hiragana"/>
  </si>
  <si>
    <t>右づめ</t>
    <rPh sb="0" eb="1">
      <t>みぎ</t>
    </rPh>
    <phoneticPr fontId="20" type="Hiragana"/>
  </si>
  <si>
    <t>口座名義（カタカナ書き）</t>
    <rPh sb="0" eb="2">
      <t>こうざ</t>
    </rPh>
    <rPh sb="2" eb="4">
      <t>めいぎ</t>
    </rPh>
    <rPh sb="9" eb="10">
      <t>か</t>
    </rPh>
    <phoneticPr fontId="20" type="Hiragana"/>
  </si>
  <si>
    <t>）</t>
    <phoneticPr fontId="20" type="Hiragana"/>
  </si>
  <si>
    <t>発行責任者及び担当者（個人の場合は、担当者欄に連絡先のみ御記入ください。）</t>
    <rPh sb="0" eb="2">
      <t>ハッコウ</t>
    </rPh>
    <rPh sb="2" eb="5">
      <t>セキニンシャ</t>
    </rPh>
    <rPh sb="5" eb="6">
      <t>オヨ</t>
    </rPh>
    <rPh sb="7" eb="10">
      <t>タントウシャ</t>
    </rPh>
    <rPh sb="11" eb="13">
      <t>コジン</t>
    </rPh>
    <rPh sb="14" eb="16">
      <t>バアイ</t>
    </rPh>
    <rPh sb="18" eb="21">
      <t>タントウシャ</t>
    </rPh>
    <rPh sb="21" eb="22">
      <t>ラン</t>
    </rPh>
    <rPh sb="23" eb="26">
      <t>レンラクサキ</t>
    </rPh>
    <rPh sb="28" eb="29">
      <t>ゴ</t>
    </rPh>
    <rPh sb="29" eb="31">
      <t>キニュウ</t>
    </rPh>
    <phoneticPr fontId="17"/>
  </si>
  <si>
    <t>氏　名</t>
    <rPh sb="0" eb="1">
      <t>シ</t>
    </rPh>
    <rPh sb="2" eb="3">
      <t>ナ</t>
    </rPh>
    <phoneticPr fontId="17"/>
  </si>
  <si>
    <t>連　絡　先</t>
    <rPh sb="0" eb="1">
      <t>レン</t>
    </rPh>
    <rPh sb="2" eb="3">
      <t>ラク</t>
    </rPh>
    <rPh sb="4" eb="5">
      <t>サキ</t>
    </rPh>
    <phoneticPr fontId="17"/>
  </si>
  <si>
    <t>発行責任者</t>
    <rPh sb="0" eb="5">
      <t>ハッコウセキニンシャ</t>
    </rPh>
    <phoneticPr fontId="17"/>
  </si>
  <si>
    <t>担　当　者</t>
    <rPh sb="0" eb="1">
      <t>タン</t>
    </rPh>
    <rPh sb="2" eb="3">
      <t>トウ</t>
    </rPh>
    <rPh sb="4" eb="5">
      <t>モノ</t>
    </rPh>
    <phoneticPr fontId="17"/>
  </si>
  <si>
    <t>年度新生児医療担当医確保支援事業に係る収支決算書（見込書）抄本</t>
    <rPh sb="0" eb="1">
      <t>ネン</t>
    </rPh>
    <rPh sb="1" eb="2">
      <t>ド</t>
    </rPh>
    <rPh sb="2" eb="10">
      <t>シンセイジイリョウタントウイ</t>
    </rPh>
    <rPh sb="10" eb="12">
      <t>カクホ</t>
    </rPh>
    <rPh sb="12" eb="14">
      <t>シエン</t>
    </rPh>
    <rPh sb="14" eb="16">
      <t>ジギョウ</t>
    </rPh>
    <rPh sb="17" eb="18">
      <t>カカ</t>
    </rPh>
    <rPh sb="19" eb="21">
      <t>シュウシ</t>
    </rPh>
    <rPh sb="21" eb="23">
      <t>ケッサン</t>
    </rPh>
    <rPh sb="23" eb="24">
      <t>ショ</t>
    </rPh>
    <rPh sb="25" eb="27">
      <t>ミコミ</t>
    </rPh>
    <rPh sb="27" eb="28">
      <t>ショ</t>
    </rPh>
    <rPh sb="29" eb="31">
      <t>ショウホン</t>
    </rPh>
    <phoneticPr fontId="17"/>
  </si>
  <si>
    <t>（新生児医療担当医確保支援事業）</t>
    <rPh sb="1" eb="4">
      <t>シンセイジ</t>
    </rPh>
    <rPh sb="4" eb="6">
      <t>イリョウ</t>
    </rPh>
    <rPh sb="6" eb="9">
      <t>タントウイ</t>
    </rPh>
    <rPh sb="9" eb="11">
      <t>カクホ</t>
    </rPh>
    <rPh sb="11" eb="13">
      <t>シエン</t>
    </rPh>
    <rPh sb="13" eb="15">
      <t>ジギョウ</t>
    </rPh>
    <phoneticPr fontId="13"/>
  </si>
  <si>
    <t>　（２）収支決算書（見込書）（抄本）</t>
    <rPh sb="4" eb="6">
      <t>シュウシ</t>
    </rPh>
    <rPh sb="6" eb="8">
      <t>ケッサン</t>
    </rPh>
    <rPh sb="8" eb="9">
      <t>ショ</t>
    </rPh>
    <rPh sb="10" eb="12">
      <t>ミコミ</t>
    </rPh>
    <rPh sb="12" eb="13">
      <t>ショ</t>
    </rPh>
    <rPh sb="15" eb="17">
      <t>ショウホン</t>
    </rPh>
    <phoneticPr fontId="13"/>
  </si>
  <si>
    <t>　（３）その他参考となる資料</t>
    <rPh sb="6" eb="7">
      <t>タ</t>
    </rPh>
    <rPh sb="7" eb="9">
      <t>サンコウ</t>
    </rPh>
    <rPh sb="12" eb="14">
      <t>シリョウ</t>
    </rPh>
    <phoneticPr fontId="13"/>
  </si>
  <si>
    <t>　（１）徳島県地域医療介護総合確保基金事業経費所要額精算書（様式第８号）</t>
    <rPh sb="4" eb="6">
      <t>トクシマ</t>
    </rPh>
    <rPh sb="6" eb="7">
      <t>ケン</t>
    </rPh>
    <rPh sb="7" eb="9">
      <t>チイキ</t>
    </rPh>
    <rPh sb="9" eb="11">
      <t>イリョウ</t>
    </rPh>
    <rPh sb="11" eb="13">
      <t>カイゴ</t>
    </rPh>
    <rPh sb="13" eb="15">
      <t>ソウゴウ</t>
    </rPh>
    <rPh sb="15" eb="17">
      <t>カクホ</t>
    </rPh>
    <rPh sb="17" eb="19">
      <t>キキン</t>
    </rPh>
    <rPh sb="19" eb="21">
      <t>ジギョウ</t>
    </rPh>
    <rPh sb="21" eb="23">
      <t>ケイヒ</t>
    </rPh>
    <rPh sb="23" eb="25">
      <t>ショヨウ</t>
    </rPh>
    <rPh sb="25" eb="26">
      <t>ガク</t>
    </rPh>
    <rPh sb="26" eb="29">
      <t>セイサンショ</t>
    </rPh>
    <rPh sb="30" eb="32">
      <t>ヨウシキ</t>
    </rPh>
    <rPh sb="32" eb="33">
      <t>ダイ</t>
    </rPh>
    <rPh sb="34" eb="35">
      <t>ゴウ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</si>
</sst>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[$-411]ggge&quot;年&quot;m&quot;月&quot;d&quot;日&quot;;@"/>
    <numFmt numFmtId="177" formatCode="ggge"/>
    <numFmt numFmtId="178" formatCode="ggge&quot;年&quot;"/>
    <numFmt numFmtId="179" formatCode="#,##0;&quot;△ &quot;#,##0"/>
    <numFmt numFmtId="180" formatCode="0_);[Red]\(0\)"/>
    <numFmt numFmtId="181" formatCode="#,##0_ "/>
  </numFmts>
  <fonts count="2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游ゴシック"/>
      <family val="3"/>
    </font>
    <font>
      <sz val="14"/>
      <color theme="1"/>
      <name val="游ゴシック"/>
      <family val="3"/>
    </font>
    <font>
      <sz val="11"/>
      <color theme="1"/>
      <name val="ＭＳ Ｐゴシック"/>
      <family val="3"/>
      <scheme val="minor"/>
    </font>
    <font>
      <sz val="6"/>
      <name val="游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1"/>
      <color rgb="FF00610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sz val="20"/>
      <name val="ＭＳ 明朝"/>
      <family val="1"/>
      <charset val="128"/>
    </font>
    <font>
      <sz val="22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HGｺﾞｼｯｸM"/>
      <family val="3"/>
      <charset val="128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14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Protection="1">
      <alignment vertical="center"/>
      <protection locked="0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Protection="1">
      <alignment vertical="center"/>
    </xf>
    <xf numFmtId="177" fontId="15" fillId="0" borderId="0" xfId="0" applyNumberFormat="1" applyFont="1">
      <alignment vertical="center"/>
    </xf>
    <xf numFmtId="0" fontId="16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>
      <alignment vertical="center"/>
    </xf>
    <xf numFmtId="38" fontId="0" fillId="3" borderId="0" xfId="1" applyFont="1" applyFill="1" applyBorder="1" applyProtection="1">
      <alignment vertical="center"/>
      <protection locked="0"/>
    </xf>
    <xf numFmtId="0" fontId="0" fillId="0" borderId="14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24" xfId="0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38" fontId="0" fillId="0" borderId="0" xfId="1" applyFont="1" applyFill="1" applyBorder="1">
      <alignment vertical="center"/>
    </xf>
    <xf numFmtId="0" fontId="0" fillId="0" borderId="17" xfId="0" applyBorder="1">
      <alignment vertical="center"/>
    </xf>
    <xf numFmtId="38" fontId="0" fillId="0" borderId="21" xfId="1" applyFont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14" fontId="19" fillId="0" borderId="0" xfId="0" applyNumberFormat="1" applyFont="1">
      <alignment vertical="center"/>
    </xf>
    <xf numFmtId="0" fontId="0" fillId="0" borderId="0" xfId="0" applyAlignment="1">
      <alignment horizontal="right" vertical="top"/>
    </xf>
    <xf numFmtId="0" fontId="11" fillId="4" borderId="0" xfId="0" applyFont="1" applyFill="1">
      <alignment vertical="center"/>
    </xf>
    <xf numFmtId="0" fontId="22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180" fontId="25" fillId="4" borderId="0" xfId="0" applyNumberFormat="1" applyFont="1" applyFill="1">
      <alignment vertical="center"/>
    </xf>
    <xf numFmtId="0" fontId="19" fillId="0" borderId="0" xfId="0" applyFont="1">
      <alignment vertical="center"/>
    </xf>
    <xf numFmtId="0" fontId="11" fillId="4" borderId="9" xfId="0" applyFont="1" applyFill="1" applyBorder="1" applyAlignment="1">
      <alignment vertical="center" justifyLastLine="1"/>
    </xf>
    <xf numFmtId="0" fontId="11" fillId="4" borderId="13" xfId="0" applyFont="1" applyFill="1" applyBorder="1" applyAlignment="1">
      <alignment vertical="center" justifyLastLine="1"/>
    </xf>
    <xf numFmtId="0" fontId="11" fillId="4" borderId="8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 justifyLastLine="1"/>
    </xf>
    <xf numFmtId="0" fontId="11" fillId="4" borderId="20" xfId="0" applyFont="1" applyFill="1" applyBorder="1" applyAlignment="1">
      <alignment vertical="center" justifyLastLine="1"/>
    </xf>
    <xf numFmtId="0" fontId="11" fillId="4" borderId="11" xfId="0" applyFont="1" applyFill="1" applyBorder="1" applyAlignment="1">
      <alignment vertical="center"/>
    </xf>
    <xf numFmtId="0" fontId="11" fillId="4" borderId="18" xfId="0" applyFont="1" applyFill="1" applyBorder="1" applyAlignment="1">
      <alignment vertical="center"/>
    </xf>
    <xf numFmtId="0" fontId="11" fillId="4" borderId="0" xfId="0" applyFont="1" applyFill="1" applyBorder="1">
      <alignment vertical="center"/>
    </xf>
    <xf numFmtId="0" fontId="11" fillId="4" borderId="16" xfId="0" applyFont="1" applyFill="1" applyBorder="1" applyAlignment="1">
      <alignment vertical="center"/>
    </xf>
    <xf numFmtId="0" fontId="27" fillId="0" borderId="4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11" fillId="4" borderId="8" xfId="0" applyFont="1" applyFill="1" applyBorder="1">
      <alignment vertical="center"/>
    </xf>
    <xf numFmtId="0" fontId="11" fillId="4" borderId="20" xfId="0" applyFont="1" applyFill="1" applyBorder="1">
      <alignment vertical="center"/>
    </xf>
    <xf numFmtId="0" fontId="11" fillId="4" borderId="12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181" fontId="27" fillId="3" borderId="4" xfId="2" applyNumberFormat="1" applyFont="1" applyFill="1" applyBorder="1" applyAlignment="1" applyProtection="1">
      <alignment horizontal="center" vertical="center"/>
      <protection locked="0"/>
    </xf>
    <xf numFmtId="181" fontId="27" fillId="3" borderId="0" xfId="2" applyNumberFormat="1" applyFont="1" applyFill="1" applyBorder="1" applyAlignment="1">
      <alignment horizontal="center" vertical="center"/>
    </xf>
    <xf numFmtId="0" fontId="11" fillId="4" borderId="9" xfId="0" applyFont="1" applyFill="1" applyBorder="1">
      <alignment vertical="center"/>
    </xf>
    <xf numFmtId="0" fontId="11" fillId="4" borderId="43" xfId="0" applyFont="1" applyFill="1" applyBorder="1">
      <alignment vertical="center"/>
    </xf>
    <xf numFmtId="0" fontId="11" fillId="4" borderId="13" xfId="0" applyFont="1" applyFill="1" applyBorder="1">
      <alignment vertical="center"/>
    </xf>
    <xf numFmtId="0" fontId="11" fillId="4" borderId="10" xfId="0" applyFont="1" applyFill="1" applyBorder="1">
      <alignment vertical="center"/>
    </xf>
    <xf numFmtId="0" fontId="11" fillId="4" borderId="14" xfId="0" applyFont="1" applyFill="1" applyBorder="1">
      <alignment vertical="center"/>
    </xf>
    <xf numFmtId="0" fontId="11" fillId="4" borderId="11" xfId="0" applyFont="1" applyFill="1" applyBorder="1">
      <alignment vertical="center"/>
    </xf>
    <xf numFmtId="0" fontId="11" fillId="4" borderId="18" xfId="0" applyFont="1" applyFill="1" applyBorder="1">
      <alignment vertical="center"/>
    </xf>
    <xf numFmtId="0" fontId="11" fillId="4" borderId="16" xfId="0" applyFont="1" applyFill="1" applyBorder="1">
      <alignment vertical="center"/>
    </xf>
    <xf numFmtId="0" fontId="11" fillId="4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right" vertical="center"/>
      <protection locked="0"/>
    </xf>
    <xf numFmtId="176" fontId="0" fillId="0" borderId="0" xfId="0" applyNumberFormat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6" fillId="3" borderId="11" xfId="0" applyNumberFormat="1" applyFont="1" applyFill="1" applyBorder="1" applyAlignment="1" applyProtection="1">
      <alignment horizontal="right" vertical="center"/>
      <protection locked="0"/>
    </xf>
    <xf numFmtId="0" fontId="6" fillId="3" borderId="16" xfId="0" applyFont="1" applyFill="1" applyBorder="1" applyAlignment="1" applyProtection="1">
      <alignment horizontal="right" vertical="center"/>
      <protection locked="0"/>
    </xf>
    <xf numFmtId="0" fontId="6" fillId="3" borderId="11" xfId="0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 applyProtection="1">
      <alignment horizontal="center" vertical="center"/>
      <protection locked="0"/>
    </xf>
    <xf numFmtId="3" fontId="6" fillId="3" borderId="13" xfId="0" applyNumberFormat="1" applyFont="1" applyFill="1" applyBorder="1" applyAlignment="1" applyProtection="1">
      <alignment horizontal="center" vertical="center"/>
      <protection locked="0"/>
    </xf>
    <xf numFmtId="3" fontId="6" fillId="3" borderId="11" xfId="0" applyNumberFormat="1" applyFont="1" applyFill="1" applyBorder="1" applyAlignment="1" applyProtection="1">
      <alignment horizontal="center" vertical="center"/>
      <protection locked="0"/>
    </xf>
    <xf numFmtId="3" fontId="6" fillId="3" borderId="16" xfId="0" applyNumberFormat="1" applyFont="1" applyFill="1" applyBorder="1" applyAlignment="1" applyProtection="1">
      <alignment horizontal="center" vertical="center"/>
      <protection locked="0"/>
    </xf>
    <xf numFmtId="3" fontId="6" fillId="0" borderId="17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3" fontId="6" fillId="3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 wrapText="1"/>
    </xf>
    <xf numFmtId="3" fontId="6" fillId="0" borderId="9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43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48" xfId="0" applyFont="1" applyFill="1" applyBorder="1" applyAlignment="1" applyProtection="1">
      <alignment horizontal="center" vertical="center"/>
      <protection locked="0"/>
    </xf>
    <xf numFmtId="0" fontId="11" fillId="3" borderId="49" xfId="0" applyFont="1" applyFill="1" applyBorder="1" applyAlignment="1" applyProtection="1">
      <alignment horizontal="center" vertical="center"/>
      <protection locked="0"/>
    </xf>
    <xf numFmtId="0" fontId="11" fillId="3" borderId="51" xfId="0" applyFont="1" applyFill="1" applyBorder="1" applyAlignment="1" applyProtection="1">
      <alignment horizontal="center" vertical="center"/>
      <protection locked="0"/>
    </xf>
    <xf numFmtId="0" fontId="11" fillId="3" borderId="52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 applyProtection="1">
      <alignment horizontal="left" vertical="center" wrapText="1" indent="1"/>
      <protection locked="0"/>
    </xf>
    <xf numFmtId="0" fontId="0" fillId="3" borderId="0" xfId="0" applyFill="1" applyAlignment="1" applyProtection="1">
      <alignment horizontal="left" vertical="center" wrapText="1" indent="1"/>
      <protection locked="0"/>
    </xf>
    <xf numFmtId="0" fontId="11" fillId="4" borderId="44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 applyProtection="1">
      <alignment horizontal="center" vertical="center"/>
      <protection locked="0"/>
    </xf>
    <xf numFmtId="0" fontId="11" fillId="3" borderId="50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>
      <alignment horizontal="distributed" vertical="center"/>
    </xf>
    <xf numFmtId="0" fontId="11" fillId="4" borderId="8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>
      <alignment horizontal="distributed" vertical="center" justifyLastLine="1"/>
    </xf>
    <xf numFmtId="0" fontId="11" fillId="4" borderId="18" xfId="0" applyFont="1" applyFill="1" applyBorder="1" applyAlignment="1">
      <alignment horizontal="distributed" vertical="center" justifyLastLine="1"/>
    </xf>
    <xf numFmtId="0" fontId="11" fillId="4" borderId="16" xfId="0" applyFont="1" applyFill="1" applyBorder="1" applyAlignment="1">
      <alignment horizontal="distributed" vertical="center" justifyLastLine="1"/>
    </xf>
    <xf numFmtId="5" fontId="26" fillId="4" borderId="18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distributed" vertical="center"/>
    </xf>
    <xf numFmtId="0" fontId="11" fillId="4" borderId="8" xfId="0" applyFont="1" applyFill="1" applyBorder="1" applyAlignment="1">
      <alignment horizontal="distributed" vertical="center" justifyLastLine="1"/>
    </xf>
    <xf numFmtId="0" fontId="11" fillId="4" borderId="12" xfId="0" applyFont="1" applyFill="1" applyBorder="1" applyAlignment="1">
      <alignment horizontal="distributed" vertical="center" justifyLastLine="1"/>
    </xf>
    <xf numFmtId="0" fontId="11" fillId="4" borderId="20" xfId="0" applyFont="1" applyFill="1" applyBorder="1" applyAlignment="1">
      <alignment horizontal="distributed" vertical="center" justifyLastLine="1"/>
    </xf>
    <xf numFmtId="5" fontId="26" fillId="4" borderId="12" xfId="0" applyNumberFormat="1" applyFont="1" applyFill="1" applyBorder="1" applyAlignment="1">
      <alignment horizontal="right" vertical="center"/>
    </xf>
    <xf numFmtId="58" fontId="11" fillId="3" borderId="12" xfId="0" applyNumberFormat="1" applyFont="1" applyFill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24" fillId="4" borderId="32" xfId="0" applyFont="1" applyFill="1" applyBorder="1" applyAlignment="1">
      <alignment horizontal="center" vertical="center"/>
    </xf>
    <xf numFmtId="0" fontId="24" fillId="4" borderId="41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0" fontId="24" fillId="4" borderId="42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distributed" vertical="center"/>
    </xf>
    <xf numFmtId="0" fontId="11" fillId="4" borderId="12" xfId="0" applyFont="1" applyFill="1" applyBorder="1" applyAlignment="1">
      <alignment horizontal="left" vertical="center" shrinkToFit="1"/>
    </xf>
    <xf numFmtId="0" fontId="11" fillId="4" borderId="20" xfId="0" applyFont="1" applyFill="1" applyBorder="1" applyAlignment="1">
      <alignment horizontal="left" vertical="center" shrinkToFit="1"/>
    </xf>
    <xf numFmtId="0" fontId="23" fillId="4" borderId="25" xfId="0" applyFont="1" applyFill="1" applyBorder="1" applyAlignment="1">
      <alignment horizontal="left" vertical="center" wrapText="1"/>
    </xf>
    <xf numFmtId="0" fontId="23" fillId="4" borderId="26" xfId="0" applyFont="1" applyFill="1" applyBorder="1" applyAlignment="1">
      <alignment horizontal="left" vertical="center" wrapText="1"/>
    </xf>
    <xf numFmtId="0" fontId="23" fillId="4" borderId="27" xfId="0" applyFont="1" applyFill="1" applyBorder="1" applyAlignment="1">
      <alignment horizontal="left" vertical="center" wrapText="1"/>
    </xf>
    <xf numFmtId="0" fontId="23" fillId="4" borderId="34" xfId="0" applyFont="1" applyFill="1" applyBorder="1" applyAlignment="1">
      <alignment horizontal="left" vertical="center" wrapText="1"/>
    </xf>
    <xf numFmtId="0" fontId="23" fillId="4" borderId="35" xfId="0" applyFont="1" applyFill="1" applyBorder="1" applyAlignment="1">
      <alignment horizontal="left" vertical="center" wrapText="1"/>
    </xf>
    <xf numFmtId="0" fontId="23" fillId="4" borderId="36" xfId="0" applyFont="1" applyFill="1" applyBorder="1" applyAlignment="1">
      <alignment horizontal="left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distributed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distributed" vertical="center"/>
    </xf>
    <xf numFmtId="0" fontId="11" fillId="3" borderId="0" xfId="0" applyFont="1" applyFill="1" applyAlignment="1" applyProtection="1">
      <alignment horizontal="left" vertical="center"/>
      <protection locked="0"/>
    </xf>
    <xf numFmtId="0" fontId="11" fillId="4" borderId="0" xfId="0" applyFont="1" applyFill="1" applyAlignment="1">
      <alignment horizontal="left" vertical="center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left" vertical="center"/>
    </xf>
    <xf numFmtId="0" fontId="21" fillId="4" borderId="0" xfId="0" applyFont="1" applyFill="1" applyAlignment="1">
      <alignment horizontal="left" vertical="center"/>
    </xf>
    <xf numFmtId="176" fontId="11" fillId="4" borderId="0" xfId="0" applyNumberFormat="1" applyFont="1" applyFill="1" applyAlignment="1">
      <alignment horizontal="center" vertical="center"/>
    </xf>
    <xf numFmtId="38" fontId="2" fillId="3" borderId="1" xfId="1" applyFont="1" applyFill="1" applyBorder="1" applyAlignment="1" applyProtection="1">
      <alignment vertical="center"/>
      <protection locked="0"/>
    </xf>
    <xf numFmtId="38" fontId="2" fillId="3" borderId="2" xfId="1" applyFont="1" applyFill="1" applyBorder="1" applyAlignment="1" applyProtection="1">
      <alignment vertical="center"/>
      <protection locked="0"/>
    </xf>
    <xf numFmtId="38" fontId="2" fillId="3" borderId="3" xfId="1" applyFont="1" applyFill="1" applyBorder="1" applyAlignment="1" applyProtection="1">
      <alignment vertical="center"/>
      <protection locked="0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35</xdr:row>
      <xdr:rowOff>38100</xdr:rowOff>
    </xdr:from>
    <xdr:to>
      <xdr:col>12</xdr:col>
      <xdr:colOff>114300</xdr:colOff>
      <xdr:row>35</xdr:row>
      <xdr:rowOff>314325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257425" y="6505575"/>
          <a:ext cx="2571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3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1.625" customWidth="1"/>
    <col min="2" max="2" width="10.5" bestFit="1" customWidth="1"/>
    <col min="3" max="4" width="4.125" customWidth="1"/>
    <col min="5" max="5" width="8.75" customWidth="1"/>
    <col min="6" max="7" width="12" customWidth="1"/>
    <col min="12" max="12" width="1.625" customWidth="1"/>
  </cols>
  <sheetData>
    <row r="2" spans="2:11" ht="20.100000000000001" customHeight="1" x14ac:dyDescent="0.15">
      <c r="B2" t="s">
        <v>63</v>
      </c>
    </row>
    <row r="3" spans="2:11" ht="20.100000000000001" customHeight="1" x14ac:dyDescent="0.15"/>
    <row r="4" spans="2:11" ht="20.100000000000001" customHeight="1" x14ac:dyDescent="0.15">
      <c r="I4" s="99" t="s">
        <v>64</v>
      </c>
      <c r="J4" s="99"/>
      <c r="K4" s="99"/>
    </row>
    <row r="5" spans="2:11" ht="20.100000000000001" customHeight="1" x14ac:dyDescent="0.15">
      <c r="I5" s="100">
        <f ca="1">IF(TODAY()&gt;"2023/3/31","2023/3/31",TODAY())</f>
        <v>45009</v>
      </c>
      <c r="J5" s="100"/>
      <c r="K5" s="100"/>
    </row>
    <row r="6" spans="2:11" ht="20.100000000000001" customHeight="1" x14ac:dyDescent="0.15"/>
    <row r="7" spans="2:11" ht="20.100000000000001" customHeight="1" x14ac:dyDescent="0.15"/>
    <row r="8" spans="2:11" ht="20.100000000000001" customHeight="1" x14ac:dyDescent="0.15">
      <c r="B8" t="s">
        <v>65</v>
      </c>
    </row>
    <row r="9" spans="2:11" ht="20.100000000000001" customHeight="1" x14ac:dyDescent="0.15"/>
    <row r="10" spans="2:11" ht="20.100000000000001" customHeight="1" x14ac:dyDescent="0.15"/>
    <row r="11" spans="2:11" ht="20.100000000000001" customHeight="1" x14ac:dyDescent="0.15">
      <c r="G11" s="31" t="s">
        <v>66</v>
      </c>
      <c r="H11" s="97"/>
      <c r="I11" s="97"/>
      <c r="J11" s="97"/>
      <c r="K11" s="97"/>
    </row>
    <row r="12" spans="2:11" ht="20.100000000000001" customHeight="1" x14ac:dyDescent="0.15">
      <c r="G12" s="31" t="s">
        <v>67</v>
      </c>
      <c r="H12" s="97"/>
      <c r="I12" s="97"/>
      <c r="J12" s="97"/>
      <c r="K12" s="97"/>
    </row>
    <row r="13" spans="2:11" ht="20.100000000000001" customHeight="1" x14ac:dyDescent="0.15">
      <c r="G13" s="31" t="s">
        <v>68</v>
      </c>
      <c r="H13" s="97"/>
      <c r="I13" s="97"/>
      <c r="J13" s="97"/>
      <c r="K13" s="97"/>
    </row>
    <row r="14" spans="2:11" ht="20.100000000000001" customHeight="1" x14ac:dyDescent="0.15"/>
    <row r="15" spans="2:11" ht="20.100000000000001" customHeight="1" x14ac:dyDescent="0.15">
      <c r="B15" s="96" t="s">
        <v>69</v>
      </c>
      <c r="C15" s="96"/>
      <c r="D15" s="96"/>
      <c r="E15" s="96"/>
      <c r="F15" s="96"/>
      <c r="G15" s="96"/>
      <c r="H15" s="96"/>
      <c r="I15" s="96"/>
      <c r="J15" s="96"/>
      <c r="K15" s="96"/>
    </row>
    <row r="16" spans="2:11" ht="20.100000000000001" customHeight="1" x14ac:dyDescent="0.15"/>
    <row r="17" spans="2:11" ht="30" customHeight="1" x14ac:dyDescent="0.15">
      <c r="B17" s="95" t="s">
        <v>70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2:11" ht="30" customHeight="1" x14ac:dyDescent="0.15"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2:11" ht="30" customHeight="1" x14ac:dyDescent="0.15"/>
    <row r="20" spans="2:11" ht="20.100000000000001" customHeight="1" x14ac:dyDescent="0.15">
      <c r="B20" t="s">
        <v>71</v>
      </c>
    </row>
    <row r="21" spans="2:11" ht="20.100000000000001" customHeight="1" x14ac:dyDescent="0.15">
      <c r="B21" s="32">
        <f ca="1">TODAY()-365</f>
        <v>44644</v>
      </c>
      <c r="C21" t="s">
        <v>72</v>
      </c>
    </row>
    <row r="22" spans="2:11" ht="20.100000000000001" customHeight="1" x14ac:dyDescent="0.15">
      <c r="B22" s="32"/>
      <c r="C22" t="s">
        <v>138</v>
      </c>
    </row>
    <row r="23" spans="2:11" ht="20.100000000000001" customHeight="1" x14ac:dyDescent="0.15"/>
    <row r="24" spans="2:11" ht="20.100000000000001" customHeight="1" x14ac:dyDescent="0.15">
      <c r="B24" t="s">
        <v>73</v>
      </c>
    </row>
    <row r="25" spans="2:11" ht="20.100000000000001" customHeight="1" x14ac:dyDescent="0.15">
      <c r="B25" s="33">
        <f ca="1">TODAY()</f>
        <v>45009</v>
      </c>
      <c r="C25" s="34">
        <v>3</v>
      </c>
      <c r="D25" s="35" t="s">
        <v>74</v>
      </c>
      <c r="E25" s="36"/>
      <c r="F25" s="96" t="s">
        <v>75</v>
      </c>
      <c r="G25" s="96"/>
      <c r="H25" s="97"/>
      <c r="I25" s="97"/>
      <c r="J25" s="37" t="s">
        <v>76</v>
      </c>
    </row>
    <row r="26" spans="2:11" ht="20.100000000000001" customHeight="1" x14ac:dyDescent="0.15"/>
    <row r="27" spans="2:11" ht="20.100000000000001" customHeight="1" x14ac:dyDescent="0.15">
      <c r="B27" t="s">
        <v>77</v>
      </c>
    </row>
    <row r="28" spans="2:11" ht="20.100000000000001" customHeight="1" x14ac:dyDescent="0.15">
      <c r="B28" t="s">
        <v>141</v>
      </c>
    </row>
    <row r="29" spans="2:11" ht="20.100000000000001" customHeight="1" x14ac:dyDescent="0.15">
      <c r="B29" t="s">
        <v>139</v>
      </c>
    </row>
    <row r="30" spans="2:11" ht="20.100000000000001" customHeight="1" x14ac:dyDescent="0.15">
      <c r="B30" t="s">
        <v>140</v>
      </c>
    </row>
    <row r="31" spans="2:11" ht="20.100000000000001" customHeight="1" x14ac:dyDescent="0.15"/>
    <row r="32" spans="2:11" ht="22.5" customHeight="1" x14ac:dyDescent="0.15">
      <c r="B32" s="95" t="s">
        <v>78</v>
      </c>
      <c r="C32" s="95"/>
      <c r="D32" s="95"/>
      <c r="E32" s="95"/>
      <c r="F32" s="95"/>
      <c r="G32" s="95"/>
      <c r="H32" s="95"/>
      <c r="I32" s="95"/>
      <c r="J32" s="95"/>
      <c r="K32" s="95"/>
    </row>
    <row r="33" spans="2:10" ht="20.100000000000001" customHeight="1" x14ac:dyDescent="0.15">
      <c r="B33" s="38" t="s">
        <v>79</v>
      </c>
      <c r="C33" s="98"/>
      <c r="D33" s="98"/>
      <c r="E33" s="98"/>
      <c r="F33" s="39"/>
      <c r="G33" s="38" t="s">
        <v>80</v>
      </c>
      <c r="H33" s="98"/>
      <c r="I33" s="98"/>
      <c r="J33" s="98"/>
    </row>
  </sheetData>
  <sheetProtection sheet="1" objects="1" scenarios="1"/>
  <mergeCells count="12">
    <mergeCell ref="B15:K15"/>
    <mergeCell ref="I4:K4"/>
    <mergeCell ref="I5:K5"/>
    <mergeCell ref="H11:K11"/>
    <mergeCell ref="H12:K12"/>
    <mergeCell ref="H13:K13"/>
    <mergeCell ref="B17:K18"/>
    <mergeCell ref="F25:G25"/>
    <mergeCell ref="H25:I25"/>
    <mergeCell ref="B32:K32"/>
    <mergeCell ref="C33:E33"/>
    <mergeCell ref="H33:J33"/>
  </mergeCells>
  <phoneticPr fontId="12"/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showGridLines="0" view="pageBreakPreview" zoomScaleNormal="86" zoomScaleSheetLayoutView="100" workbookViewId="0"/>
  </sheetViews>
  <sheetFormatPr defaultRowHeight="13.5" x14ac:dyDescent="0.15"/>
  <cols>
    <col min="1" max="1" width="1.625" customWidth="1"/>
    <col min="2" max="14" width="12.625" customWidth="1"/>
    <col min="16" max="16" width="1.625" customWidth="1"/>
  </cols>
  <sheetData>
    <row r="2" spans="2:15" ht="18.75" x14ac:dyDescent="0.15">
      <c r="B2" s="1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8.75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4" x14ac:dyDescent="0.15">
      <c r="B4" s="2" t="s">
        <v>19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5" ht="18.75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8" t="s">
        <v>27</v>
      </c>
    </row>
    <row r="6" spans="2:15" ht="18.75" customHeight="1" x14ac:dyDescent="0.15">
      <c r="B6" s="107" t="s">
        <v>1</v>
      </c>
      <c r="C6" s="3" t="s">
        <v>13</v>
      </c>
      <c r="D6" s="110" t="s">
        <v>44</v>
      </c>
      <c r="E6" s="3" t="s">
        <v>3</v>
      </c>
      <c r="F6" s="110" t="s">
        <v>7</v>
      </c>
      <c r="G6" s="3" t="s">
        <v>31</v>
      </c>
      <c r="H6" s="3" t="s">
        <v>34</v>
      </c>
      <c r="I6" s="3" t="s">
        <v>30</v>
      </c>
      <c r="J6" s="3" t="s">
        <v>30</v>
      </c>
      <c r="K6" s="3" t="s">
        <v>39</v>
      </c>
      <c r="L6" s="3" t="s">
        <v>42</v>
      </c>
      <c r="M6" s="3" t="s">
        <v>35</v>
      </c>
      <c r="N6" s="3"/>
      <c r="O6" s="107" t="s">
        <v>2</v>
      </c>
    </row>
    <row r="7" spans="2:15" ht="18.75" customHeight="1" x14ac:dyDescent="0.15">
      <c r="B7" s="108"/>
      <c r="C7" s="4"/>
      <c r="D7" s="111"/>
      <c r="E7" s="4" t="s">
        <v>9</v>
      </c>
      <c r="F7" s="111"/>
      <c r="G7" s="4"/>
      <c r="H7" s="4"/>
      <c r="I7" s="4" t="s">
        <v>12</v>
      </c>
      <c r="J7" s="4" t="s">
        <v>38</v>
      </c>
      <c r="K7" s="4" t="s">
        <v>40</v>
      </c>
      <c r="L7" s="4" t="s">
        <v>6</v>
      </c>
      <c r="M7" s="4" t="s">
        <v>36</v>
      </c>
      <c r="N7" s="4" t="s">
        <v>37</v>
      </c>
      <c r="O7" s="108"/>
    </row>
    <row r="8" spans="2:15" ht="18.75" customHeight="1" x14ac:dyDescent="0.15">
      <c r="B8" s="109"/>
      <c r="C8" s="5" t="s">
        <v>10</v>
      </c>
      <c r="D8" s="5" t="s">
        <v>0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20</v>
      </c>
      <c r="J8" s="5" t="s">
        <v>22</v>
      </c>
      <c r="K8" s="5" t="s">
        <v>24</v>
      </c>
      <c r="L8" s="5" t="s">
        <v>25</v>
      </c>
      <c r="M8" s="5" t="s">
        <v>26</v>
      </c>
      <c r="N8" s="5" t="s">
        <v>29</v>
      </c>
      <c r="O8" s="109"/>
    </row>
    <row r="9" spans="2:15" ht="18.75" customHeight="1" x14ac:dyDescent="0.15">
      <c r="B9" s="112" t="s">
        <v>46</v>
      </c>
      <c r="C9" s="252"/>
      <c r="D9" s="252"/>
      <c r="E9" s="101">
        <f>C9-D9</f>
        <v>0</v>
      </c>
      <c r="F9" s="252"/>
      <c r="G9" s="252"/>
      <c r="H9" s="101">
        <f>MIN(F9:G11)</f>
        <v>0</v>
      </c>
      <c r="I9" s="101">
        <f>MIN(E9,H9)</f>
        <v>0</v>
      </c>
      <c r="J9" s="252"/>
      <c r="K9" s="252"/>
      <c r="L9" s="252"/>
      <c r="M9" s="101">
        <f>L9-J9</f>
        <v>0</v>
      </c>
      <c r="N9" s="101">
        <f>C9-K9</f>
        <v>0</v>
      </c>
      <c r="O9" s="252"/>
    </row>
    <row r="10" spans="2:15" ht="18.75" customHeight="1" x14ac:dyDescent="0.15">
      <c r="B10" s="113"/>
      <c r="C10" s="253"/>
      <c r="D10" s="253"/>
      <c r="E10" s="102"/>
      <c r="F10" s="253"/>
      <c r="G10" s="253"/>
      <c r="H10" s="102"/>
      <c r="I10" s="102"/>
      <c r="J10" s="253"/>
      <c r="K10" s="253"/>
      <c r="L10" s="253"/>
      <c r="M10" s="102"/>
      <c r="N10" s="102"/>
      <c r="O10" s="253"/>
    </row>
    <row r="11" spans="2:15" ht="18.75" customHeight="1" x14ac:dyDescent="0.15">
      <c r="B11" s="114"/>
      <c r="C11" s="254"/>
      <c r="D11" s="254"/>
      <c r="E11" s="103"/>
      <c r="F11" s="254"/>
      <c r="G11" s="254"/>
      <c r="H11" s="103"/>
      <c r="I11" s="103"/>
      <c r="J11" s="254"/>
      <c r="K11" s="254"/>
      <c r="L11" s="254"/>
      <c r="M11" s="103"/>
      <c r="N11" s="103"/>
      <c r="O11" s="254"/>
    </row>
    <row r="12" spans="2:15" ht="18.75" customHeight="1" x14ac:dyDescent="0.15">
      <c r="B12" s="104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252"/>
    </row>
    <row r="13" spans="2:15" ht="18.75" customHeight="1" x14ac:dyDescent="0.15">
      <c r="B13" s="105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253"/>
    </row>
    <row r="14" spans="2:15" ht="18.75" customHeight="1" x14ac:dyDescent="0.15">
      <c r="B14" s="106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254"/>
    </row>
    <row r="15" spans="2:15" ht="18.75" customHeight="1" x14ac:dyDescent="0.15">
      <c r="B15" s="6"/>
      <c r="C15" s="101">
        <f t="shared" ref="C15:N15" si="0">SUM(C9:C14)</f>
        <v>0</v>
      </c>
      <c r="D15" s="101">
        <f t="shared" si="0"/>
        <v>0</v>
      </c>
      <c r="E15" s="101">
        <f t="shared" si="0"/>
        <v>0</v>
      </c>
      <c r="F15" s="101">
        <f t="shared" si="0"/>
        <v>0</v>
      </c>
      <c r="G15" s="101">
        <f t="shared" si="0"/>
        <v>0</v>
      </c>
      <c r="H15" s="101">
        <f t="shared" si="0"/>
        <v>0</v>
      </c>
      <c r="I15" s="101">
        <f t="shared" si="0"/>
        <v>0</v>
      </c>
      <c r="J15" s="101">
        <f t="shared" si="0"/>
        <v>0</v>
      </c>
      <c r="K15" s="101">
        <f t="shared" si="0"/>
        <v>0</v>
      </c>
      <c r="L15" s="101">
        <f t="shared" si="0"/>
        <v>0</v>
      </c>
      <c r="M15" s="101">
        <f t="shared" si="0"/>
        <v>0</v>
      </c>
      <c r="N15" s="101">
        <f t="shared" si="0"/>
        <v>0</v>
      </c>
      <c r="O15" s="252"/>
    </row>
    <row r="16" spans="2:15" ht="18.75" customHeight="1" x14ac:dyDescent="0.15">
      <c r="B16" s="4" t="s">
        <v>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253"/>
    </row>
    <row r="17" spans="2:15" ht="18.75" customHeight="1" x14ac:dyDescent="0.15">
      <c r="B17" s="7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254"/>
    </row>
    <row r="18" spans="2:15" ht="18.75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8.75" x14ac:dyDescent="0.15">
      <c r="B19" s="8" t="s">
        <v>43</v>
      </c>
      <c r="C19" s="1" t="s">
        <v>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8.75" x14ac:dyDescent="0.15">
      <c r="B20" s="1"/>
      <c r="C20" s="1" t="s">
        <v>41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8.75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 sheet="1" objects="1" scenarios="1"/>
  <mergeCells count="45">
    <mergeCell ref="B6:B8"/>
    <mergeCell ref="D6:D7"/>
    <mergeCell ref="F6:F7"/>
    <mergeCell ref="O6:O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C15:C17"/>
    <mergeCell ref="D15:D17"/>
    <mergeCell ref="E15:E17"/>
    <mergeCell ref="F15:F17"/>
    <mergeCell ref="G15:G17"/>
    <mergeCell ref="M15:M17"/>
    <mergeCell ref="N15:N17"/>
    <mergeCell ref="O15:O17"/>
    <mergeCell ref="H15:H17"/>
    <mergeCell ref="I15:I17"/>
    <mergeCell ref="J15:J17"/>
    <mergeCell ref="K15:K17"/>
    <mergeCell ref="L15:L17"/>
  </mergeCells>
  <phoneticPr fontId="1"/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9"/>
  <sheetViews>
    <sheetView showGridLines="0" view="pageBreakPreview" zoomScaleSheetLayoutView="100" workbookViewId="0"/>
  </sheetViews>
  <sheetFormatPr defaultRowHeight="13.5" x14ac:dyDescent="0.15"/>
  <cols>
    <col min="1" max="1" width="1.625" customWidth="1"/>
    <col min="2" max="10" width="11" customWidth="1"/>
    <col min="11" max="11" width="1.625" customWidth="1"/>
  </cols>
  <sheetData>
    <row r="2" spans="2:10" ht="20.100000000000001" customHeight="1" x14ac:dyDescent="0.15">
      <c r="B2" s="11" t="s">
        <v>5</v>
      </c>
      <c r="C2" s="11"/>
      <c r="D2" s="11"/>
      <c r="E2" s="26"/>
      <c r="F2" s="11"/>
      <c r="G2" s="11"/>
      <c r="H2" s="26"/>
      <c r="I2" s="158"/>
      <c r="J2" s="158"/>
    </row>
    <row r="3" spans="2:10" ht="20.100000000000001" customHeight="1" x14ac:dyDescent="0.15">
      <c r="B3" s="159" t="s">
        <v>45</v>
      </c>
      <c r="C3" s="159"/>
      <c r="D3" s="159"/>
      <c r="E3" s="159"/>
      <c r="F3" s="159"/>
      <c r="G3" s="159"/>
      <c r="H3" s="159"/>
      <c r="I3" s="159"/>
      <c r="J3" s="159"/>
    </row>
    <row r="4" spans="2:10" ht="20.100000000000001" customHeight="1" x14ac:dyDescent="0.15">
      <c r="B4" s="12"/>
      <c r="C4" s="12"/>
      <c r="D4" s="12"/>
      <c r="E4" s="12"/>
      <c r="F4" s="12"/>
      <c r="G4" s="12"/>
      <c r="H4" s="12"/>
      <c r="I4" s="12"/>
      <c r="J4" s="12"/>
    </row>
    <row r="5" spans="2:10" ht="30.75" customHeight="1" x14ac:dyDescent="0.15">
      <c r="B5" s="13"/>
      <c r="C5" s="22"/>
      <c r="D5" s="22"/>
      <c r="E5" s="160" t="s">
        <v>57</v>
      </c>
      <c r="F5" s="161"/>
      <c r="G5" s="161"/>
      <c r="H5" s="161"/>
      <c r="I5" s="161"/>
      <c r="J5" s="161"/>
    </row>
    <row r="6" spans="2:10" ht="30" customHeight="1" x14ac:dyDescent="0.15">
      <c r="B6" s="120" t="s">
        <v>47</v>
      </c>
      <c r="C6" s="162" t="s">
        <v>52</v>
      </c>
      <c r="D6" s="163"/>
      <c r="E6" s="163"/>
      <c r="F6" s="164"/>
      <c r="G6" s="121" t="s">
        <v>53</v>
      </c>
      <c r="H6" s="122"/>
      <c r="I6" s="121" t="s">
        <v>60</v>
      </c>
      <c r="J6" s="122"/>
    </row>
    <row r="7" spans="2:10" ht="15" customHeight="1" x14ac:dyDescent="0.15">
      <c r="B7" s="120"/>
      <c r="C7" s="125" t="s">
        <v>54</v>
      </c>
      <c r="D7" s="126"/>
      <c r="E7" s="165" t="s">
        <v>58</v>
      </c>
      <c r="F7" s="166"/>
      <c r="G7" s="123"/>
      <c r="H7" s="124"/>
      <c r="I7" s="123"/>
      <c r="J7" s="124"/>
    </row>
    <row r="8" spans="2:10" ht="15" customHeight="1" x14ac:dyDescent="0.15">
      <c r="B8" s="120"/>
      <c r="C8" s="127"/>
      <c r="D8" s="128"/>
      <c r="E8" s="153" t="s">
        <v>59</v>
      </c>
      <c r="F8" s="154"/>
      <c r="G8" s="153" t="s">
        <v>33</v>
      </c>
      <c r="H8" s="154"/>
      <c r="I8" s="153" t="s">
        <v>61</v>
      </c>
      <c r="J8" s="154"/>
    </row>
    <row r="9" spans="2:10" ht="15" customHeight="1" x14ac:dyDescent="0.15">
      <c r="B9" s="14"/>
      <c r="C9" s="134"/>
      <c r="D9" s="135"/>
      <c r="E9" s="155" t="s">
        <v>28</v>
      </c>
      <c r="F9" s="156"/>
      <c r="G9" s="157" t="s">
        <v>55</v>
      </c>
      <c r="H9" s="156"/>
      <c r="I9" s="155" t="s">
        <v>28</v>
      </c>
      <c r="J9" s="156"/>
    </row>
    <row r="10" spans="2:10" ht="20.100000000000001" customHeight="1" x14ac:dyDescent="0.15">
      <c r="B10" s="30"/>
      <c r="C10" s="136"/>
      <c r="D10" s="137"/>
      <c r="E10" s="129"/>
      <c r="F10" s="130"/>
      <c r="G10" s="131"/>
      <c r="H10" s="130"/>
      <c r="I10" s="132">
        <f>E10*G10</f>
        <v>0</v>
      </c>
      <c r="J10" s="133"/>
    </row>
    <row r="11" spans="2:10" ht="30" customHeight="1" x14ac:dyDescent="0.15">
      <c r="B11" s="15" t="str">
        <f ca="1">TEXT(TODAY()-365,"ggge")&amp;".4月"</f>
        <v>令和4.4月</v>
      </c>
      <c r="C11" s="149"/>
      <c r="D11" s="149"/>
      <c r="E11" s="149"/>
      <c r="F11" s="150"/>
      <c r="G11" s="151"/>
      <c r="H11" s="152"/>
      <c r="I11" s="132">
        <f t="shared" ref="I11:I14" si="0">E11*G11</f>
        <v>0</v>
      </c>
      <c r="J11" s="133"/>
    </row>
    <row r="12" spans="2:10" ht="30" customHeight="1" x14ac:dyDescent="0.15">
      <c r="B12" s="15" t="s">
        <v>62</v>
      </c>
      <c r="C12" s="149"/>
      <c r="D12" s="149"/>
      <c r="E12" s="149"/>
      <c r="F12" s="150"/>
      <c r="G12" s="151"/>
      <c r="H12" s="152"/>
      <c r="I12" s="132">
        <f t="shared" si="0"/>
        <v>0</v>
      </c>
      <c r="J12" s="133"/>
    </row>
    <row r="13" spans="2:10" ht="30" customHeight="1" x14ac:dyDescent="0.15">
      <c r="B13" s="15" t="str">
        <f ca="1">TEXT(TODAY(),"ggge")&amp;".4月"</f>
        <v>令和5.4月</v>
      </c>
      <c r="C13" s="149"/>
      <c r="D13" s="149"/>
      <c r="E13" s="150"/>
      <c r="F13" s="150"/>
      <c r="G13" s="151"/>
      <c r="H13" s="152"/>
      <c r="I13" s="132">
        <f t="shared" si="0"/>
        <v>0</v>
      </c>
      <c r="J13" s="133"/>
    </row>
    <row r="14" spans="2:10" ht="30" customHeight="1" thickBot="1" x14ac:dyDescent="0.2">
      <c r="B14" s="16"/>
      <c r="C14" s="149"/>
      <c r="D14" s="149"/>
      <c r="E14" s="150"/>
      <c r="F14" s="150"/>
      <c r="G14" s="151"/>
      <c r="H14" s="152"/>
      <c r="I14" s="132">
        <f t="shared" si="0"/>
        <v>0</v>
      </c>
      <c r="J14" s="133"/>
    </row>
    <row r="15" spans="2:10" ht="29.25" customHeight="1" thickBot="1" x14ac:dyDescent="0.2">
      <c r="B15" s="142" t="s">
        <v>21</v>
      </c>
      <c r="C15" s="143"/>
      <c r="D15" s="143"/>
      <c r="E15" s="143"/>
      <c r="F15" s="143"/>
      <c r="G15" s="142" t="str">
        <f>"Ｃ　　　　　"&amp;TEXT(SUM(G10:H14),"#,##0")&amp;"件"</f>
        <v>Ｃ　　　　　0件</v>
      </c>
      <c r="H15" s="144"/>
      <c r="I15" s="138" t="str">
        <f>"Ｄ      "&amp;TEXT(SUM(I10:J14),"#,##0")&amp;"円"</f>
        <v>Ｄ      0円</v>
      </c>
      <c r="J15" s="139"/>
    </row>
    <row r="16" spans="2:10" s="10" customFormat="1" ht="22.5" customHeight="1" x14ac:dyDescent="0.15">
      <c r="B16" s="17" t="s">
        <v>48</v>
      </c>
      <c r="C16" s="19"/>
      <c r="D16" s="19"/>
      <c r="E16" s="19"/>
      <c r="F16" s="19"/>
      <c r="G16" s="19"/>
      <c r="H16" s="19"/>
      <c r="I16" s="28"/>
      <c r="J16" s="29"/>
    </row>
    <row r="17" spans="2:10" s="10" customFormat="1" ht="22.5" customHeight="1" x14ac:dyDescent="0.15">
      <c r="B17" s="18" t="s">
        <v>49</v>
      </c>
      <c r="C17" s="19"/>
      <c r="D17" s="19"/>
      <c r="E17" s="19"/>
      <c r="F17" s="19"/>
      <c r="G17" s="19"/>
      <c r="H17" s="19"/>
      <c r="I17" s="28"/>
      <c r="J17" s="29"/>
    </row>
    <row r="18" spans="2:10" ht="22.5" customHeight="1" x14ac:dyDescent="0.15">
      <c r="B18" s="18"/>
      <c r="C18" s="19"/>
      <c r="D18" s="19"/>
      <c r="E18" s="19"/>
      <c r="F18" s="19"/>
      <c r="G18" s="19"/>
      <c r="H18" s="19"/>
      <c r="I18" s="28"/>
      <c r="J18" s="29"/>
    </row>
    <row r="19" spans="2:10" ht="22.5" customHeight="1" x14ac:dyDescent="0.15">
      <c r="B19" s="19"/>
      <c r="C19" s="19"/>
      <c r="D19" s="19"/>
      <c r="E19" s="27"/>
      <c r="F19" s="19"/>
      <c r="G19" s="17"/>
      <c r="H19" s="29"/>
      <c r="I19" s="29"/>
      <c r="J19" s="29"/>
    </row>
    <row r="20" spans="2:10" ht="30" customHeight="1" x14ac:dyDescent="0.15">
      <c r="B20" s="145" t="s">
        <v>50</v>
      </c>
      <c r="C20" s="146"/>
      <c r="D20" s="121" t="s">
        <v>32</v>
      </c>
      <c r="E20" s="122"/>
      <c r="F20" s="19"/>
      <c r="G20" s="17"/>
      <c r="H20" s="29"/>
      <c r="I20" s="29"/>
      <c r="J20" s="29"/>
    </row>
    <row r="21" spans="2:10" ht="15" customHeight="1" x14ac:dyDescent="0.15">
      <c r="B21" s="20"/>
      <c r="C21" s="23" t="s">
        <v>55</v>
      </c>
      <c r="D21" s="20"/>
      <c r="E21" s="23" t="s">
        <v>28</v>
      </c>
      <c r="F21" s="19"/>
      <c r="G21" s="17"/>
      <c r="H21" s="29"/>
      <c r="I21" s="29"/>
      <c r="J21" s="29"/>
    </row>
    <row r="22" spans="2:10" ht="15" customHeight="1" thickBot="1" x14ac:dyDescent="0.2">
      <c r="B22" s="147" t="s">
        <v>23</v>
      </c>
      <c r="C22" s="148"/>
      <c r="D22" s="147" t="s">
        <v>56</v>
      </c>
      <c r="E22" s="148"/>
      <c r="F22" s="19"/>
      <c r="G22" s="17"/>
      <c r="H22" s="29"/>
      <c r="I22" s="29"/>
      <c r="J22" s="29"/>
    </row>
    <row r="23" spans="2:10" ht="30" customHeight="1" thickBot="1" x14ac:dyDescent="0.2">
      <c r="B23" s="140" t="str">
        <f>TEXT(SUM(G10:H14),"#,##0")&amp;"件"</f>
        <v>0件</v>
      </c>
      <c r="C23" s="141"/>
      <c r="D23" s="115" t="str">
        <f>"Ｅ　　　　　"&amp;TEXT((SUM(G10:H14)*10000),"#,##0")&amp;"円"</f>
        <v>Ｅ　　　　　0円</v>
      </c>
      <c r="E23" s="116"/>
      <c r="F23" s="19"/>
      <c r="G23" s="17"/>
      <c r="H23" s="29"/>
      <c r="I23" s="29"/>
      <c r="J23" s="29"/>
    </row>
    <row r="24" spans="2:10" ht="20.100000000000001" customHeight="1" x14ac:dyDescent="0.15">
      <c r="B24" s="17" t="str">
        <f ca="1">"※"&amp;TEXT(TODAY()-365,"ggge")&amp;"年4月1日から"&amp;TEXT(TODAY(),"ggge")&amp;"年3月31日までの年間新生児取扱（見込）件数"</f>
        <v>※令和4年4月1日から令和5年3月31日までの年間新生児取扱（見込）件数</v>
      </c>
      <c r="C24" s="24"/>
      <c r="D24" s="25"/>
      <c r="E24" s="24"/>
      <c r="F24" s="17"/>
      <c r="G24" s="17"/>
      <c r="H24" s="29"/>
      <c r="I24" s="29"/>
      <c r="J24" s="29"/>
    </row>
    <row r="25" spans="2:10" ht="20.100000000000001" customHeight="1" x14ac:dyDescent="0.15">
      <c r="B25" s="17"/>
      <c r="C25" s="24"/>
      <c r="D25" s="25"/>
      <c r="E25" s="24"/>
      <c r="F25" s="19"/>
      <c r="G25" s="17"/>
      <c r="H25" s="29"/>
      <c r="I25" s="29"/>
      <c r="J25" s="29"/>
    </row>
    <row r="26" spans="2:10" ht="20.100000000000001" customHeight="1" thickBot="1" x14ac:dyDescent="0.2">
      <c r="B26" s="19"/>
      <c r="C26" s="19"/>
      <c r="D26" s="19"/>
      <c r="E26" s="27"/>
      <c r="F26" s="19"/>
      <c r="G26" s="17"/>
      <c r="H26" s="29"/>
      <c r="I26" s="29"/>
      <c r="J26" s="29"/>
    </row>
    <row r="27" spans="2:10" ht="30" customHeight="1" thickBot="1" x14ac:dyDescent="0.2">
      <c r="B27" s="117" t="s">
        <v>51</v>
      </c>
      <c r="C27" s="118"/>
      <c r="D27" s="118"/>
      <c r="E27" s="118"/>
      <c r="F27" s="118"/>
      <c r="G27" s="118"/>
      <c r="H27" s="119"/>
      <c r="I27" s="138" t="str">
        <f>"F      "&amp;TEXT(MIN(SUM(I10:J14),SUM(G10:H14)*10000),"#,###0")&amp;"円"</f>
        <v>F      0円</v>
      </c>
      <c r="J27" s="139"/>
    </row>
    <row r="28" spans="2:10" ht="46.5" customHeight="1" x14ac:dyDescent="0.15">
      <c r="B28" s="21"/>
      <c r="C28" s="21"/>
      <c r="D28" s="21"/>
      <c r="E28" s="21"/>
      <c r="F28" s="21"/>
      <c r="G28" s="21"/>
      <c r="H28" s="21"/>
      <c r="I28" s="28"/>
      <c r="J28" s="29"/>
    </row>
    <row r="29" spans="2:10" s="10" customFormat="1" ht="21" customHeight="1" x14ac:dyDescent="0.15">
      <c r="B29" s="17" t="s">
        <v>14</v>
      </c>
      <c r="C29" s="17"/>
      <c r="D29" s="17"/>
      <c r="E29" s="28"/>
      <c r="F29" s="17"/>
      <c r="G29" s="17"/>
      <c r="H29" s="28"/>
      <c r="I29" s="28"/>
      <c r="J29" s="28"/>
    </row>
  </sheetData>
  <sheetProtection sheet="1" objects="1" scenarios="1"/>
  <mergeCells count="46">
    <mergeCell ref="I2:J2"/>
    <mergeCell ref="B3:J3"/>
    <mergeCell ref="E5:J5"/>
    <mergeCell ref="C6:F6"/>
    <mergeCell ref="E7:F7"/>
    <mergeCell ref="E8:F8"/>
    <mergeCell ref="G8:H8"/>
    <mergeCell ref="I8:J8"/>
    <mergeCell ref="E9:F9"/>
    <mergeCell ref="G9:H9"/>
    <mergeCell ref="I9:J9"/>
    <mergeCell ref="C11:D11"/>
    <mergeCell ref="E11:F11"/>
    <mergeCell ref="G11:H11"/>
    <mergeCell ref="I11:J11"/>
    <mergeCell ref="C12:D12"/>
    <mergeCell ref="E12:F12"/>
    <mergeCell ref="G12:H12"/>
    <mergeCell ref="I12:J12"/>
    <mergeCell ref="G13:H13"/>
    <mergeCell ref="I13:J13"/>
    <mergeCell ref="C14:D14"/>
    <mergeCell ref="E14:F14"/>
    <mergeCell ref="G14:H14"/>
    <mergeCell ref="I14:J14"/>
    <mergeCell ref="D20:E20"/>
    <mergeCell ref="B22:C22"/>
    <mergeCell ref="D22:E22"/>
    <mergeCell ref="C13:D13"/>
    <mergeCell ref="E13:F13"/>
    <mergeCell ref="D23:E23"/>
    <mergeCell ref="B27:H27"/>
    <mergeCell ref="B6:B8"/>
    <mergeCell ref="G6:H7"/>
    <mergeCell ref="I6:J7"/>
    <mergeCell ref="C7:D8"/>
    <mergeCell ref="E10:F10"/>
    <mergeCell ref="G10:H10"/>
    <mergeCell ref="I10:J10"/>
    <mergeCell ref="C9:D10"/>
    <mergeCell ref="I15:J15"/>
    <mergeCell ref="B23:C23"/>
    <mergeCell ref="I27:J27"/>
    <mergeCell ref="B15:F15"/>
    <mergeCell ref="G15:H15"/>
    <mergeCell ref="B20:C20"/>
  </mergeCells>
  <phoneticPr fontId="5" type="Hiragana"/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00" zoomScaleSheetLayoutView="100" workbookViewId="0"/>
  </sheetViews>
  <sheetFormatPr defaultRowHeight="13.5" x14ac:dyDescent="0.15"/>
  <cols>
    <col min="1" max="1" width="1.625" customWidth="1"/>
    <col min="2" max="7" width="12.625" customWidth="1"/>
    <col min="8" max="8" width="1.625" customWidth="1"/>
    <col min="10" max="10" width="10.5" bestFit="1" customWidth="1"/>
  </cols>
  <sheetData>
    <row r="1" spans="1:7" x14ac:dyDescent="0.15">
      <c r="A1" s="40"/>
    </row>
    <row r="2" spans="1:7" ht="14.25" x14ac:dyDescent="0.15">
      <c r="B2" s="41">
        <f ca="1">TODAY()-356</f>
        <v>44653</v>
      </c>
      <c r="C2" s="42" t="s">
        <v>137</v>
      </c>
      <c r="D2" s="42"/>
      <c r="E2" s="42"/>
      <c r="F2" s="42"/>
      <c r="G2" s="42"/>
    </row>
    <row r="3" spans="1:7" ht="14.25" thickBot="1" x14ac:dyDescent="0.2"/>
    <row r="4" spans="1:7" ht="27" customHeight="1" thickBot="1" x14ac:dyDescent="0.2">
      <c r="B4" s="167" t="s">
        <v>81</v>
      </c>
      <c r="C4" s="168"/>
      <c r="D4" s="169"/>
      <c r="E4" s="168" t="s">
        <v>82</v>
      </c>
      <c r="F4" s="168"/>
      <c r="G4" s="170"/>
    </row>
    <row r="5" spans="1:7" ht="30" customHeight="1" x14ac:dyDescent="0.15">
      <c r="B5" s="43"/>
      <c r="C5" s="44"/>
      <c r="D5" s="45"/>
      <c r="E5" s="46"/>
      <c r="F5" s="44"/>
      <c r="G5" s="47"/>
    </row>
    <row r="6" spans="1:7" ht="48" customHeight="1" x14ac:dyDescent="0.15">
      <c r="B6" s="48" t="s">
        <v>83</v>
      </c>
      <c r="C6" s="49"/>
      <c r="D6" s="50" t="s">
        <v>84</v>
      </c>
      <c r="E6" s="51" t="s">
        <v>85</v>
      </c>
      <c r="F6" s="49"/>
      <c r="G6" s="52" t="s">
        <v>84</v>
      </c>
    </row>
    <row r="7" spans="1:7" ht="30" customHeight="1" x14ac:dyDescent="0.15">
      <c r="B7" s="48"/>
      <c r="C7" s="53"/>
      <c r="D7" s="50"/>
      <c r="E7" s="54"/>
      <c r="F7" s="53"/>
      <c r="G7" s="52"/>
    </row>
    <row r="8" spans="1:7" ht="30" customHeight="1" x14ac:dyDescent="0.15">
      <c r="B8" s="48" t="s">
        <v>86</v>
      </c>
      <c r="C8" s="49"/>
      <c r="D8" s="54" t="s">
        <v>84</v>
      </c>
      <c r="E8" s="55" t="s">
        <v>87</v>
      </c>
      <c r="F8" s="49"/>
      <c r="G8" s="52" t="s">
        <v>88</v>
      </c>
    </row>
    <row r="9" spans="1:7" ht="30" customHeight="1" x14ac:dyDescent="0.15">
      <c r="B9" s="48"/>
      <c r="C9" s="53"/>
      <c r="D9" s="50"/>
      <c r="E9" s="54"/>
      <c r="F9" s="53"/>
      <c r="G9" s="52"/>
    </row>
    <row r="10" spans="1:7" ht="30" customHeight="1" x14ac:dyDescent="0.15">
      <c r="B10" s="48" t="s">
        <v>89</v>
      </c>
      <c r="C10" s="49"/>
      <c r="D10" s="50" t="s">
        <v>84</v>
      </c>
      <c r="E10" s="54"/>
      <c r="F10" s="53"/>
      <c r="G10" s="52"/>
    </row>
    <row r="11" spans="1:7" ht="30" customHeight="1" x14ac:dyDescent="0.15">
      <c r="B11" s="48"/>
      <c r="C11" s="53"/>
      <c r="D11" s="50"/>
      <c r="E11" s="54"/>
      <c r="F11" s="53"/>
      <c r="G11" s="52"/>
    </row>
    <row r="12" spans="1:7" ht="30" customHeight="1" x14ac:dyDescent="0.15">
      <c r="B12" s="48" t="s">
        <v>90</v>
      </c>
      <c r="C12" s="49"/>
      <c r="D12" s="50" t="s">
        <v>88</v>
      </c>
      <c r="E12" s="54"/>
      <c r="F12" s="56"/>
      <c r="G12" s="52"/>
    </row>
    <row r="13" spans="1:7" ht="30" customHeight="1" thickBot="1" x14ac:dyDescent="0.2">
      <c r="B13" s="48"/>
      <c r="C13" s="53"/>
      <c r="D13" s="50"/>
      <c r="E13" s="54"/>
      <c r="F13" s="53"/>
      <c r="G13" s="52"/>
    </row>
    <row r="14" spans="1:7" ht="30" customHeight="1" thickBot="1" x14ac:dyDescent="0.2">
      <c r="B14" s="57" t="s">
        <v>91</v>
      </c>
      <c r="C14" s="58">
        <f>SUM(C6:C13)</f>
        <v>0</v>
      </c>
      <c r="D14" s="59" t="s">
        <v>84</v>
      </c>
      <c r="E14" s="60" t="s">
        <v>91</v>
      </c>
      <c r="F14" s="58">
        <f>SUM(F6:F13)</f>
        <v>0</v>
      </c>
      <c r="G14" s="61" t="s">
        <v>84</v>
      </c>
    </row>
    <row r="15" spans="1:7" ht="30" customHeight="1" x14ac:dyDescent="0.15"/>
    <row r="16" spans="1:7" ht="30" customHeight="1" x14ac:dyDescent="0.15">
      <c r="B16" t="s">
        <v>92</v>
      </c>
    </row>
    <row r="17" spans="5:10" ht="30" customHeight="1" x14ac:dyDescent="0.15">
      <c r="E17" s="171">
        <f ca="1">IF(TODAY()&gt;J17,J17,TODAY())</f>
        <v>45009</v>
      </c>
      <c r="F17" s="171"/>
      <c r="G17" s="171"/>
      <c r="J17" s="62">
        <v>45016</v>
      </c>
    </row>
    <row r="18" spans="5:10" x14ac:dyDescent="0.15">
      <c r="G18" s="63"/>
    </row>
  </sheetData>
  <sheetProtection sheet="1" objects="1" scenarios="1"/>
  <mergeCells count="3">
    <mergeCell ref="B4:D4"/>
    <mergeCell ref="E4:G4"/>
    <mergeCell ref="E17:G17"/>
  </mergeCells>
  <phoneticPr fontId="1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9"/>
  <sheetViews>
    <sheetView view="pageBreakPreview" zoomScaleNormal="100" zoomScaleSheetLayoutView="100" workbookViewId="0"/>
  </sheetViews>
  <sheetFormatPr defaultColWidth="2.625" defaultRowHeight="13.5" x14ac:dyDescent="0.15"/>
  <cols>
    <col min="40" max="40" width="16.125" customWidth="1"/>
    <col min="41" max="41" width="23.375" customWidth="1"/>
    <col min="42" max="42" width="16.125" bestFit="1" customWidth="1"/>
    <col min="43" max="43" width="15" bestFit="1" customWidth="1"/>
    <col min="44" max="44" width="13.875" bestFit="1" customWidth="1"/>
    <col min="45" max="45" width="12.75" bestFit="1" customWidth="1"/>
    <col min="46" max="46" width="11.625" bestFit="1" customWidth="1"/>
    <col min="47" max="47" width="10.5" bestFit="1" customWidth="1"/>
    <col min="48" max="48" width="9.5" bestFit="1" customWidth="1"/>
    <col min="49" max="49" width="8.5" bestFit="1" customWidth="1"/>
    <col min="50" max="50" width="7.5" bestFit="1" customWidth="1"/>
    <col min="51" max="51" width="6.5" bestFit="1" customWidth="1"/>
    <col min="52" max="52" width="6.625" bestFit="1" customWidth="1"/>
    <col min="53" max="53" width="7.625" bestFit="1" customWidth="1"/>
    <col min="54" max="54" width="8.625" bestFit="1" customWidth="1"/>
    <col min="296" max="296" width="16.125" customWidth="1"/>
    <col min="552" max="552" width="16.125" customWidth="1"/>
    <col min="808" max="808" width="16.125" customWidth="1"/>
    <col min="1064" max="1064" width="16.125" customWidth="1"/>
    <col min="1320" max="1320" width="16.125" customWidth="1"/>
    <col min="1576" max="1576" width="16.125" customWidth="1"/>
    <col min="1832" max="1832" width="16.125" customWidth="1"/>
    <col min="2088" max="2088" width="16.125" customWidth="1"/>
    <col min="2344" max="2344" width="16.125" customWidth="1"/>
    <col min="2600" max="2600" width="16.125" customWidth="1"/>
    <col min="2856" max="2856" width="16.125" customWidth="1"/>
    <col min="3112" max="3112" width="16.125" customWidth="1"/>
    <col min="3368" max="3368" width="16.125" customWidth="1"/>
    <col min="3624" max="3624" width="16.125" customWidth="1"/>
    <col min="3880" max="3880" width="16.125" customWidth="1"/>
    <col min="4136" max="4136" width="16.125" customWidth="1"/>
    <col min="4392" max="4392" width="16.125" customWidth="1"/>
    <col min="4648" max="4648" width="16.125" customWidth="1"/>
    <col min="4904" max="4904" width="16.125" customWidth="1"/>
    <col min="5160" max="5160" width="16.125" customWidth="1"/>
    <col min="5416" max="5416" width="16.125" customWidth="1"/>
    <col min="5672" max="5672" width="16.125" customWidth="1"/>
    <col min="5928" max="5928" width="16.125" customWidth="1"/>
    <col min="6184" max="6184" width="16.125" customWidth="1"/>
    <col min="6440" max="6440" width="16.125" customWidth="1"/>
    <col min="6696" max="6696" width="16.125" customWidth="1"/>
    <col min="6952" max="6952" width="16.125" customWidth="1"/>
    <col min="7208" max="7208" width="16.125" customWidth="1"/>
    <col min="7464" max="7464" width="16.125" customWidth="1"/>
    <col min="7720" max="7720" width="16.125" customWidth="1"/>
    <col min="7976" max="7976" width="16.125" customWidth="1"/>
    <col min="8232" max="8232" width="16.125" customWidth="1"/>
    <col min="8488" max="8488" width="16.125" customWidth="1"/>
    <col min="8744" max="8744" width="16.125" customWidth="1"/>
    <col min="9000" max="9000" width="16.125" customWidth="1"/>
    <col min="9256" max="9256" width="16.125" customWidth="1"/>
    <col min="9512" max="9512" width="16.125" customWidth="1"/>
    <col min="9768" max="9768" width="16.125" customWidth="1"/>
    <col min="10024" max="10024" width="16.125" customWidth="1"/>
    <col min="10280" max="10280" width="16.125" customWidth="1"/>
    <col min="10536" max="10536" width="16.125" customWidth="1"/>
    <col min="10792" max="10792" width="16.125" customWidth="1"/>
    <col min="11048" max="11048" width="16.125" customWidth="1"/>
    <col min="11304" max="11304" width="16.125" customWidth="1"/>
    <col min="11560" max="11560" width="16.125" customWidth="1"/>
    <col min="11816" max="11816" width="16.125" customWidth="1"/>
    <col min="12072" max="12072" width="16.125" customWidth="1"/>
    <col min="12328" max="12328" width="16.125" customWidth="1"/>
    <col min="12584" max="12584" width="16.125" customWidth="1"/>
    <col min="12840" max="12840" width="16.125" customWidth="1"/>
    <col min="13096" max="13096" width="16.125" customWidth="1"/>
    <col min="13352" max="13352" width="16.125" customWidth="1"/>
    <col min="13608" max="13608" width="16.125" customWidth="1"/>
    <col min="13864" max="13864" width="16.125" customWidth="1"/>
    <col min="14120" max="14120" width="16.125" customWidth="1"/>
    <col min="14376" max="14376" width="16.125" customWidth="1"/>
    <col min="14632" max="14632" width="16.125" customWidth="1"/>
    <col min="14888" max="14888" width="16.125" customWidth="1"/>
    <col min="15144" max="15144" width="16.125" customWidth="1"/>
    <col min="15400" max="15400" width="16.125" customWidth="1"/>
    <col min="15656" max="15656" width="16.125" customWidth="1"/>
    <col min="15912" max="15912" width="16.125" customWidth="1"/>
    <col min="16168" max="16168" width="16.125" customWidth="1"/>
  </cols>
  <sheetData>
    <row r="1" spans="1:45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</row>
    <row r="2" spans="1:45" x14ac:dyDescent="0.15">
      <c r="A2" s="241" t="s">
        <v>93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45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</row>
    <row r="4" spans="1:45" x14ac:dyDescent="0.15">
      <c r="A4" s="64"/>
      <c r="B4" s="64"/>
      <c r="C4" s="246" t="s">
        <v>94</v>
      </c>
      <c r="D4" s="247"/>
      <c r="E4" s="247"/>
      <c r="F4" s="247"/>
      <c r="G4" s="247"/>
      <c r="H4" s="248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</row>
    <row r="5" spans="1:45" x14ac:dyDescent="0.15">
      <c r="A5" s="64"/>
      <c r="B5" s="64"/>
      <c r="C5" s="246"/>
      <c r="D5" s="247"/>
      <c r="E5" s="247"/>
      <c r="F5" s="247"/>
      <c r="G5" s="247"/>
      <c r="H5" s="248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</row>
    <row r="6" spans="1:45" x14ac:dyDescent="0.15">
      <c r="A6" s="64"/>
      <c r="B6" s="64"/>
      <c r="C6" s="246"/>
      <c r="D6" s="247"/>
      <c r="E6" s="247"/>
      <c r="F6" s="247"/>
      <c r="G6" s="247"/>
      <c r="H6" s="248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</row>
    <row r="7" spans="1:45" x14ac:dyDescent="0.15">
      <c r="A7" s="64"/>
      <c r="B7" s="64"/>
      <c r="C7" s="246"/>
      <c r="D7" s="247"/>
      <c r="E7" s="247"/>
      <c r="F7" s="247"/>
      <c r="G7" s="247"/>
      <c r="H7" s="248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</row>
    <row r="8" spans="1:45" x14ac:dyDescent="0.15">
      <c r="A8" s="64"/>
      <c r="B8" s="64"/>
      <c r="C8" s="246"/>
      <c r="D8" s="247"/>
      <c r="E8" s="247"/>
      <c r="F8" s="247"/>
      <c r="G8" s="247"/>
      <c r="H8" s="248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</row>
    <row r="9" spans="1:45" x14ac:dyDescent="0.15">
      <c r="A9" s="64"/>
      <c r="B9" s="64"/>
      <c r="C9" s="246"/>
      <c r="D9" s="247"/>
      <c r="E9" s="247"/>
      <c r="F9" s="247"/>
      <c r="G9" s="247"/>
      <c r="H9" s="248"/>
      <c r="I9" s="249" t="s">
        <v>95</v>
      </c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64"/>
      <c r="AK9" s="64"/>
      <c r="AL9" s="64"/>
      <c r="AM9" s="64"/>
      <c r="AN9" s="64"/>
      <c r="AO9" s="64"/>
      <c r="AP9" s="64"/>
      <c r="AQ9" s="64"/>
      <c r="AR9" s="64"/>
      <c r="AS9" s="64"/>
    </row>
    <row r="10" spans="1:45" x14ac:dyDescent="0.15">
      <c r="A10" s="64"/>
      <c r="B10" s="64"/>
      <c r="C10" s="246"/>
      <c r="D10" s="247"/>
      <c r="E10" s="247"/>
      <c r="F10" s="247"/>
      <c r="G10" s="247"/>
      <c r="H10" s="248"/>
      <c r="I10" s="249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64"/>
      <c r="AK10" s="64"/>
      <c r="AL10" s="64"/>
      <c r="AM10" s="64"/>
      <c r="AN10" s="64"/>
      <c r="AO10" s="64"/>
      <c r="AP10" s="64"/>
      <c r="AQ10" s="64"/>
      <c r="AR10" s="64"/>
      <c r="AS10" s="64"/>
    </row>
    <row r="11" spans="1:45" x14ac:dyDescent="0.15">
      <c r="A11" s="64"/>
      <c r="B11" s="64"/>
      <c r="C11" s="246"/>
      <c r="D11" s="247"/>
      <c r="E11" s="247"/>
      <c r="F11" s="247"/>
      <c r="G11" s="247"/>
      <c r="H11" s="248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</row>
    <row r="12" spans="1:45" x14ac:dyDescent="0.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</row>
    <row r="13" spans="1:45" ht="25.5" x14ac:dyDescent="0.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W13" s="66"/>
      <c r="X13" s="66"/>
      <c r="Y13" s="241" t="s">
        <v>96</v>
      </c>
      <c r="Z13" s="241"/>
      <c r="AA13" s="241"/>
      <c r="AB13" s="241"/>
      <c r="AC13" s="66"/>
      <c r="AD13" s="251">
        <f t="shared" ref="AD13" ca="1" si="0">TODAY()</f>
        <v>45009</v>
      </c>
      <c r="AE13" s="251"/>
      <c r="AF13" s="251"/>
      <c r="AG13" s="251"/>
      <c r="AH13" s="251"/>
      <c r="AI13" s="251"/>
      <c r="AJ13" s="251"/>
      <c r="AK13" s="66"/>
      <c r="AL13" s="64"/>
      <c r="AM13" s="64"/>
      <c r="AN13" s="64"/>
      <c r="AO13" s="64"/>
      <c r="AP13" s="64"/>
      <c r="AQ13" s="64"/>
      <c r="AR13" s="64"/>
      <c r="AS13" s="64"/>
    </row>
    <row r="14" spans="1:45" x14ac:dyDescent="0.1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</row>
    <row r="15" spans="1:45" ht="21" x14ac:dyDescent="0.15">
      <c r="A15" s="64"/>
      <c r="B15" s="64"/>
      <c r="C15" s="240" t="s" ph="1">
        <v>97</v>
      </c>
      <c r="D15" s="240" ph="1"/>
      <c r="E15" s="240" ph="1"/>
      <c r="F15" s="240" ph="1"/>
      <c r="G15" s="240" ph="1"/>
      <c r="H15" s="240" ph="1"/>
      <c r="I15" s="240" ph="1"/>
      <c r="J15" s="240" ph="1"/>
      <c r="K15" s="240" ph="1"/>
      <c r="L15" s="240" ph="1"/>
      <c r="M15" s="240" ph="1"/>
      <c r="N15" s="240" ph="1"/>
      <c r="O15" s="240" ph="1"/>
      <c r="P15" s="240" ph="1"/>
      <c r="Q15" s="240" ph="1"/>
      <c r="R15" s="240" ph="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</row>
    <row r="16" spans="1:45" x14ac:dyDescent="0.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</row>
    <row r="17" spans="1:54" x14ac:dyDescent="0.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</row>
    <row r="18" spans="1:54" x14ac:dyDescent="0.1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241" t="s">
        <v>98</v>
      </c>
      <c r="O18" s="241"/>
      <c r="P18" s="241"/>
      <c r="Q18" s="241"/>
      <c r="R18" s="24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</row>
    <row r="19" spans="1:54" x14ac:dyDescent="0.1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</row>
    <row r="20" spans="1:54" x14ac:dyDescent="0.1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242" t="s">
        <v>99</v>
      </c>
      <c r="P20" s="242"/>
      <c r="Q20" s="242"/>
      <c r="R20" s="242"/>
      <c r="S20" s="242"/>
      <c r="T20" s="242"/>
      <c r="U20" s="242"/>
      <c r="V20" s="64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64"/>
      <c r="AL20" s="64"/>
      <c r="AM20" s="64"/>
      <c r="AN20" s="64"/>
      <c r="AO20" s="64"/>
      <c r="AP20" s="64"/>
      <c r="AQ20" s="64"/>
      <c r="AR20" s="64"/>
      <c r="AS20" s="64"/>
    </row>
    <row r="21" spans="1:54" x14ac:dyDescent="0.1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64"/>
      <c r="AL21" s="64"/>
      <c r="AM21" s="64"/>
      <c r="AN21" s="64"/>
      <c r="AO21" s="64"/>
      <c r="AP21" s="64"/>
      <c r="AQ21" s="64"/>
      <c r="AR21" s="64"/>
      <c r="AS21" s="64"/>
    </row>
    <row r="22" spans="1:54" x14ac:dyDescent="0.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242" t="s">
        <v>100</v>
      </c>
      <c r="P22" s="242"/>
      <c r="Q22" s="242"/>
      <c r="R22" s="242"/>
      <c r="S22" s="242"/>
      <c r="T22" s="242"/>
      <c r="U22" s="242"/>
      <c r="V22" s="64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64"/>
      <c r="AL22" s="64"/>
      <c r="AM22" s="64"/>
      <c r="AN22" s="64"/>
      <c r="AO22" s="64"/>
      <c r="AP22" s="64"/>
      <c r="AQ22" s="64"/>
      <c r="AR22" s="64"/>
      <c r="AS22" s="64"/>
    </row>
    <row r="23" spans="1:54" x14ac:dyDescent="0.1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241" t="s">
        <v>101</v>
      </c>
      <c r="O23" s="241"/>
      <c r="P23" s="241"/>
      <c r="Q23" s="241"/>
      <c r="R23" s="241"/>
      <c r="S23" s="241"/>
      <c r="T23" s="241"/>
      <c r="U23" s="241"/>
      <c r="V23" s="241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64"/>
      <c r="AL23" s="64"/>
      <c r="AM23" s="64"/>
      <c r="AN23" s="64"/>
      <c r="AO23" s="64"/>
      <c r="AP23" s="64"/>
      <c r="AQ23" s="64"/>
      <c r="AR23" s="64"/>
      <c r="AS23" s="64"/>
    </row>
    <row r="24" spans="1:54" ht="14.25" thickBo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</row>
    <row r="25" spans="1:54" ht="13.5" customHeight="1" x14ac:dyDescent="0.1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228" t="s">
        <v>102</v>
      </c>
      <c r="R25" s="229"/>
      <c r="S25" s="229"/>
      <c r="T25" s="229"/>
      <c r="U25" s="230"/>
      <c r="V25" s="234" t="s">
        <v>103</v>
      </c>
      <c r="W25" s="235"/>
      <c r="X25" s="238" t="str">
        <f t="shared" ref="X25:AB25" si="1">IF(AO27&gt;=2,"",IF(AO26=0,"￥",RIGHT(AO26,1)))</f>
        <v/>
      </c>
      <c r="Y25" s="220" t="str">
        <f t="shared" si="1"/>
        <v/>
      </c>
      <c r="Z25" s="220" t="str">
        <f t="shared" si="1"/>
        <v/>
      </c>
      <c r="AA25" s="220" t="str">
        <f t="shared" si="1"/>
        <v/>
      </c>
      <c r="AB25" s="220" t="str">
        <f t="shared" si="1"/>
        <v/>
      </c>
      <c r="AC25" s="220" t="str">
        <f>IF(AT27&gt;=2,"",IF(AT26=0,"￥",RIGHT(AT26,1)))</f>
        <v/>
      </c>
      <c r="AD25" s="220" t="str">
        <f t="shared" ref="AD25:AK25" si="2">IF(AU27&gt;=2,"",IF(AU26=0,"￥",RIGHT(AU26,1)))</f>
        <v/>
      </c>
      <c r="AE25" s="216" t="str">
        <f t="shared" si="2"/>
        <v/>
      </c>
      <c r="AF25" s="218" t="str">
        <f t="shared" si="2"/>
        <v/>
      </c>
      <c r="AG25" s="220" t="str">
        <f t="shared" si="2"/>
        <v/>
      </c>
      <c r="AH25" s="216" t="str">
        <f t="shared" si="2"/>
        <v/>
      </c>
      <c r="AI25" s="218" t="str">
        <f t="shared" si="2"/>
        <v/>
      </c>
      <c r="AJ25" s="220" t="str">
        <f t="shared" si="2"/>
        <v/>
      </c>
      <c r="AK25" s="216" t="str">
        <f t="shared" si="2"/>
        <v>￥</v>
      </c>
      <c r="AL25" s="64"/>
      <c r="AM25" s="64"/>
      <c r="AN25" s="64"/>
      <c r="AO25" s="67">
        <v>10000000000000</v>
      </c>
      <c r="AP25" s="67">
        <f>AO25/10</f>
        <v>1000000000000</v>
      </c>
      <c r="AQ25" s="67">
        <f t="shared" ref="AQ25:BB25" si="3">AP25/10</f>
        <v>100000000000</v>
      </c>
      <c r="AR25" s="67">
        <f t="shared" si="3"/>
        <v>10000000000</v>
      </c>
      <c r="AS25" s="67">
        <f t="shared" si="3"/>
        <v>1000000000</v>
      </c>
      <c r="AT25" s="67">
        <f>AS25/10</f>
        <v>100000000</v>
      </c>
      <c r="AU25" s="67">
        <f>AT25/10</f>
        <v>10000000</v>
      </c>
      <c r="AV25" s="67">
        <f>AU25/10</f>
        <v>1000000</v>
      </c>
      <c r="AW25" s="67">
        <f>AV25/10</f>
        <v>100000</v>
      </c>
      <c r="AX25" s="67">
        <f t="shared" si="3"/>
        <v>10000</v>
      </c>
      <c r="AY25" s="67">
        <f t="shared" si="3"/>
        <v>1000</v>
      </c>
      <c r="AZ25" s="67">
        <f t="shared" si="3"/>
        <v>100</v>
      </c>
      <c r="BA25" s="67">
        <f t="shared" si="3"/>
        <v>10</v>
      </c>
      <c r="BB25" s="67">
        <f t="shared" si="3"/>
        <v>1</v>
      </c>
    </row>
    <row r="26" spans="1:54" ht="14.25" customHeight="1" thickBot="1" x14ac:dyDescent="0.2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231"/>
      <c r="R26" s="232"/>
      <c r="S26" s="232"/>
      <c r="T26" s="232"/>
      <c r="U26" s="233"/>
      <c r="V26" s="236"/>
      <c r="W26" s="237"/>
      <c r="X26" s="239"/>
      <c r="Y26" s="221"/>
      <c r="Z26" s="221"/>
      <c r="AA26" s="221"/>
      <c r="AB26" s="221"/>
      <c r="AC26" s="221"/>
      <c r="AD26" s="221"/>
      <c r="AE26" s="217"/>
      <c r="AF26" s="219"/>
      <c r="AG26" s="221"/>
      <c r="AH26" s="217"/>
      <c r="AI26" s="219"/>
      <c r="AJ26" s="221"/>
      <c r="AK26" s="217"/>
      <c r="AL26" s="64"/>
      <c r="AM26" s="64"/>
      <c r="AN26" s="64"/>
      <c r="AO26" s="68">
        <f t="shared" ref="AO26:BA26" si="4">INT($AN$31/AO$25)</f>
        <v>0</v>
      </c>
      <c r="AP26" s="68">
        <f t="shared" si="4"/>
        <v>0</v>
      </c>
      <c r="AQ26" s="68">
        <f t="shared" si="4"/>
        <v>0</v>
      </c>
      <c r="AR26" s="68">
        <f t="shared" si="4"/>
        <v>0</v>
      </c>
      <c r="AS26" s="68">
        <f t="shared" si="4"/>
        <v>0</v>
      </c>
      <c r="AT26" s="68">
        <f t="shared" si="4"/>
        <v>0</v>
      </c>
      <c r="AU26" s="68">
        <f t="shared" si="4"/>
        <v>0</v>
      </c>
      <c r="AV26" s="68">
        <f t="shared" si="4"/>
        <v>0</v>
      </c>
      <c r="AW26" s="68">
        <f t="shared" si="4"/>
        <v>0</v>
      </c>
      <c r="AX26" s="68">
        <f t="shared" si="4"/>
        <v>0</v>
      </c>
      <c r="AY26" s="68">
        <f t="shared" si="4"/>
        <v>0</v>
      </c>
      <c r="AZ26" s="68">
        <f t="shared" si="4"/>
        <v>0</v>
      </c>
      <c r="BA26" s="68">
        <f t="shared" si="4"/>
        <v>0</v>
      </c>
      <c r="BB26" s="68">
        <f>INT($AN$31/BB$25)</f>
        <v>0</v>
      </c>
    </row>
    <row r="27" spans="1:54" x14ac:dyDescent="0.1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8">
        <f>COUNTIF(AO$26:$BB26,0)</f>
        <v>14</v>
      </c>
      <c r="AP27" s="68">
        <f>COUNTIF(AP$26:$BB26,0)</f>
        <v>13</v>
      </c>
      <c r="AQ27" s="68">
        <f>COUNTIF(AQ$26:$BB26,0)</f>
        <v>12</v>
      </c>
      <c r="AR27" s="68">
        <f>COUNTIF(AR$26:$BB26,0)</f>
        <v>11</v>
      </c>
      <c r="AS27" s="68">
        <f>COUNTIF(AS$26:$BB26,0)</f>
        <v>10</v>
      </c>
      <c r="AT27" s="68">
        <f>COUNTIF(AT$26:$BB26,0)</f>
        <v>9</v>
      </c>
      <c r="AU27" s="68">
        <f>COUNTIF(AU$26:$BB26,0)</f>
        <v>8</v>
      </c>
      <c r="AV27" s="68">
        <f>COUNTIF(AV$26:$BB26,0)</f>
        <v>7</v>
      </c>
      <c r="AW27" s="68">
        <f>COUNTIF(AW$26:$BB26,0)</f>
        <v>6</v>
      </c>
      <c r="AX27" s="68">
        <f>COUNTIF(AX$26:$BB26,0)</f>
        <v>5</v>
      </c>
      <c r="AY27" s="68">
        <f>COUNTIF(AY$26:$BB26,0)</f>
        <v>4</v>
      </c>
      <c r="AZ27" s="68">
        <f>COUNTIF(AZ$26:$BB26,0)</f>
        <v>3</v>
      </c>
      <c r="BA27" s="68">
        <f>COUNTIF(BA$26:$BB26,0)</f>
        <v>2</v>
      </c>
      <c r="BB27" s="68">
        <f>COUNTIF($BB$26:BB26,0)</f>
        <v>1</v>
      </c>
    </row>
    <row r="28" spans="1:54" ht="14.25" x14ac:dyDescent="0.15">
      <c r="A28" s="64"/>
      <c r="B28" s="222" t="s">
        <v>104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4"/>
      <c r="AL28" s="64"/>
      <c r="AM28" s="64"/>
      <c r="AN28" s="64"/>
      <c r="AO28" s="64"/>
      <c r="AP28" s="64"/>
      <c r="AQ28" s="64"/>
      <c r="AR28" s="64"/>
      <c r="AS28" s="64"/>
    </row>
    <row r="29" spans="1:54" x14ac:dyDescent="0.15">
      <c r="A29" s="64"/>
      <c r="B29" s="69"/>
      <c r="C29" s="225" t="s">
        <v>105</v>
      </c>
      <c r="D29" s="225"/>
      <c r="E29" s="225"/>
      <c r="F29" s="225"/>
      <c r="G29" s="225"/>
      <c r="H29" s="225"/>
      <c r="I29" s="225"/>
      <c r="J29" s="70"/>
      <c r="K29" s="71"/>
      <c r="L29" s="226" t="str">
        <f ca="1">TEXT(TODAY()-365,"ggge"&amp;"年度徳島県地域医療介護総合確保基金事業（新生児医療担当医確保支援事業）")</f>
        <v>令和4年度徳島県地域医療介護総合確保基金事業(新生児医療担当医確保支援事業)</v>
      </c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7"/>
      <c r="AL29" s="64"/>
      <c r="AM29" s="64"/>
      <c r="AN29" s="64"/>
      <c r="AO29" s="64"/>
      <c r="AP29" s="64"/>
      <c r="AQ29" s="64"/>
      <c r="AR29" s="64"/>
      <c r="AS29" s="64"/>
    </row>
    <row r="30" spans="1:54" ht="17.25" x14ac:dyDescent="0.15">
      <c r="A30" s="64"/>
      <c r="B30" s="72"/>
      <c r="C30" s="198" t="s">
        <v>106</v>
      </c>
      <c r="D30" s="198"/>
      <c r="E30" s="198"/>
      <c r="F30" s="198"/>
      <c r="G30" s="198"/>
      <c r="H30" s="198"/>
      <c r="I30" s="198"/>
      <c r="J30" s="73"/>
      <c r="K30" s="74"/>
      <c r="L30" s="212">
        <f>$AN$31</f>
        <v>0</v>
      </c>
      <c r="M30" s="212"/>
      <c r="N30" s="212"/>
      <c r="O30" s="212"/>
      <c r="P30" s="212"/>
      <c r="Q30" s="212"/>
      <c r="R30" s="212"/>
      <c r="S30" s="200" t="s">
        <v>107</v>
      </c>
      <c r="T30" s="200"/>
      <c r="U30" s="200"/>
      <c r="V30" s="75"/>
      <c r="W30" s="75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5"/>
      <c r="AK30" s="77"/>
      <c r="AL30" s="64"/>
      <c r="AM30" s="64"/>
      <c r="AN30" s="78" t="s">
        <v>108</v>
      </c>
      <c r="AO30" s="79"/>
      <c r="AP30" s="79"/>
      <c r="AQ30" s="79"/>
      <c r="AR30" s="64"/>
      <c r="AS30" s="64"/>
    </row>
    <row r="31" spans="1:54" x14ac:dyDescent="0.15">
      <c r="A31" s="64"/>
      <c r="B31" s="80"/>
      <c r="C31" s="198" t="s">
        <v>109</v>
      </c>
      <c r="D31" s="198"/>
      <c r="E31" s="198"/>
      <c r="F31" s="198"/>
      <c r="G31" s="198"/>
      <c r="H31" s="198"/>
      <c r="I31" s="198"/>
      <c r="J31" s="81"/>
      <c r="K31" s="71"/>
      <c r="L31" s="213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3"/>
      <c r="AL31" s="64"/>
      <c r="AM31" s="64"/>
      <c r="AN31" s="84"/>
      <c r="AO31" s="85"/>
      <c r="AP31" s="85"/>
      <c r="AQ31" s="85"/>
      <c r="AR31" s="66"/>
      <c r="AS31" s="66"/>
    </row>
    <row r="32" spans="1:54" x14ac:dyDescent="0.15">
      <c r="A32" s="64"/>
      <c r="B32" s="80"/>
      <c r="C32" s="198" t="s">
        <v>110</v>
      </c>
      <c r="D32" s="198"/>
      <c r="E32" s="198"/>
      <c r="F32" s="198"/>
      <c r="G32" s="198"/>
      <c r="H32" s="198"/>
      <c r="I32" s="198"/>
      <c r="J32" s="81"/>
      <c r="K32" s="71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3"/>
      <c r="AL32" s="64"/>
      <c r="AM32" s="64"/>
      <c r="AN32" s="64"/>
      <c r="AO32" s="64"/>
      <c r="AP32" s="64"/>
      <c r="AQ32" s="64"/>
      <c r="AR32" s="64"/>
      <c r="AS32" s="64"/>
    </row>
    <row r="33" spans="1:45" ht="17.25" x14ac:dyDescent="0.15">
      <c r="A33" s="64"/>
      <c r="B33" s="86"/>
      <c r="C33" s="87"/>
      <c r="D33" s="87"/>
      <c r="E33" s="87"/>
      <c r="F33" s="87"/>
      <c r="G33" s="87"/>
      <c r="H33" s="87"/>
      <c r="I33" s="87"/>
      <c r="J33" s="88"/>
      <c r="K33" s="204" t="s">
        <v>111</v>
      </c>
      <c r="L33" s="205"/>
      <c r="M33" s="205"/>
      <c r="N33" s="205"/>
      <c r="O33" s="205"/>
      <c r="P33" s="206"/>
      <c r="Q33" s="74"/>
      <c r="R33" s="75"/>
      <c r="S33" s="207">
        <v>0</v>
      </c>
      <c r="T33" s="207"/>
      <c r="U33" s="207"/>
      <c r="V33" s="207"/>
      <c r="W33" s="207"/>
      <c r="X33" s="207"/>
      <c r="Y33" s="207"/>
      <c r="Z33" s="75" t="s">
        <v>112</v>
      </c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7"/>
      <c r="AL33" s="64"/>
      <c r="AM33" s="64"/>
      <c r="AN33" s="64"/>
      <c r="AO33" s="64"/>
      <c r="AP33" s="64"/>
      <c r="AQ33" s="64"/>
      <c r="AR33" s="64"/>
      <c r="AS33" s="64"/>
    </row>
    <row r="34" spans="1:45" ht="17.25" x14ac:dyDescent="0.15">
      <c r="A34" s="64"/>
      <c r="B34" s="89"/>
      <c r="C34" s="208" t="s">
        <v>113</v>
      </c>
      <c r="D34" s="208"/>
      <c r="E34" s="208"/>
      <c r="F34" s="208"/>
      <c r="G34" s="208"/>
      <c r="H34" s="208"/>
      <c r="I34" s="208"/>
      <c r="J34" s="90"/>
      <c r="K34" s="209" t="s">
        <v>114</v>
      </c>
      <c r="L34" s="210"/>
      <c r="M34" s="210"/>
      <c r="N34" s="210"/>
      <c r="O34" s="210"/>
      <c r="P34" s="211"/>
      <c r="Q34" s="71"/>
      <c r="R34" s="75"/>
      <c r="S34" s="212">
        <f>$L$30</f>
        <v>0</v>
      </c>
      <c r="T34" s="212"/>
      <c r="U34" s="212"/>
      <c r="V34" s="212"/>
      <c r="W34" s="212"/>
      <c r="X34" s="212"/>
      <c r="Y34" s="212"/>
      <c r="Z34" s="75" t="s">
        <v>107</v>
      </c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3"/>
      <c r="AL34" s="64"/>
      <c r="AM34" s="64"/>
      <c r="AN34" s="64"/>
      <c r="AO34" s="64"/>
      <c r="AP34" s="64"/>
      <c r="AQ34" s="64"/>
      <c r="AR34" s="64"/>
      <c r="AS34" s="64"/>
    </row>
    <row r="35" spans="1:45" ht="17.25" x14ac:dyDescent="0.15">
      <c r="A35" s="64"/>
      <c r="B35" s="91"/>
      <c r="C35" s="92"/>
      <c r="D35" s="92"/>
      <c r="E35" s="92"/>
      <c r="F35" s="92"/>
      <c r="G35" s="92"/>
      <c r="H35" s="92"/>
      <c r="I35" s="92"/>
      <c r="J35" s="93"/>
      <c r="K35" s="209" t="s">
        <v>115</v>
      </c>
      <c r="L35" s="210"/>
      <c r="M35" s="210"/>
      <c r="N35" s="210"/>
      <c r="O35" s="210"/>
      <c r="P35" s="211"/>
      <c r="Q35" s="71"/>
      <c r="R35" s="75"/>
      <c r="S35" s="207">
        <v>0</v>
      </c>
      <c r="T35" s="207"/>
      <c r="U35" s="207"/>
      <c r="V35" s="207"/>
      <c r="W35" s="207"/>
      <c r="X35" s="207"/>
      <c r="Y35" s="207"/>
      <c r="Z35" s="75" t="s">
        <v>112</v>
      </c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3"/>
      <c r="AL35" s="64"/>
      <c r="AM35" s="64"/>
      <c r="AN35" s="64"/>
      <c r="AO35" s="64"/>
      <c r="AP35" s="64"/>
      <c r="AQ35" s="64"/>
      <c r="AR35" s="64"/>
      <c r="AS35" s="64"/>
    </row>
    <row r="36" spans="1:45" x14ac:dyDescent="0.15">
      <c r="A36" s="64"/>
      <c r="B36" s="80"/>
      <c r="C36" s="198" t="s">
        <v>116</v>
      </c>
      <c r="D36" s="198"/>
      <c r="E36" s="198"/>
      <c r="F36" s="198"/>
      <c r="G36" s="198"/>
      <c r="H36" s="198"/>
      <c r="I36" s="198"/>
      <c r="J36" s="81"/>
      <c r="K36" s="199" t="s">
        <v>117</v>
      </c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1"/>
      <c r="AL36" s="64"/>
      <c r="AM36" s="64"/>
      <c r="AN36" s="64"/>
      <c r="AO36" s="64"/>
      <c r="AP36" s="64"/>
      <c r="AQ36" s="64"/>
      <c r="AR36" s="64"/>
      <c r="AS36" s="64"/>
    </row>
    <row r="37" spans="1:45" x14ac:dyDescent="0.1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</row>
    <row r="38" spans="1:45" x14ac:dyDescent="0.15">
      <c r="A38" s="64"/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8"/>
      <c r="AL38" s="64"/>
      <c r="AM38" s="64"/>
      <c r="AN38" s="64"/>
      <c r="AO38" s="64"/>
      <c r="AP38" s="64"/>
      <c r="AQ38" s="64"/>
      <c r="AR38" s="64"/>
      <c r="AS38" s="64"/>
    </row>
    <row r="39" spans="1:45" x14ac:dyDescent="0.15">
      <c r="A39" s="64"/>
      <c r="B39" s="202" t="s">
        <v>118</v>
      </c>
      <c r="C39" s="189"/>
      <c r="D39" s="189"/>
      <c r="E39" s="189"/>
      <c r="F39" s="189"/>
      <c r="G39" s="189"/>
      <c r="H39" s="189"/>
      <c r="I39" s="1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90"/>
      <c r="AL39" s="64"/>
      <c r="AM39" s="64"/>
      <c r="AN39" s="64"/>
      <c r="AO39" s="64"/>
      <c r="AP39" s="64"/>
      <c r="AQ39" s="64"/>
      <c r="AR39" s="64"/>
      <c r="AS39" s="64"/>
    </row>
    <row r="40" spans="1:45" x14ac:dyDescent="0.15">
      <c r="A40" s="64"/>
      <c r="B40" s="89"/>
      <c r="C40" s="76"/>
      <c r="D40" s="188" t="s">
        <v>119</v>
      </c>
      <c r="E40" s="188"/>
      <c r="F40" s="188"/>
      <c r="G40" s="188"/>
      <c r="H40" s="188"/>
      <c r="I40" s="94" t="s">
        <v>120</v>
      </c>
      <c r="J40" s="203"/>
      <c r="K40" s="203"/>
      <c r="L40" s="203"/>
      <c r="M40" s="203"/>
      <c r="N40" s="203"/>
      <c r="O40" s="203"/>
      <c r="P40" s="203"/>
      <c r="Q40" s="76" t="s">
        <v>121</v>
      </c>
      <c r="R40" s="76"/>
      <c r="S40" s="188" t="s">
        <v>122</v>
      </c>
      <c r="T40" s="188"/>
      <c r="U40" s="188"/>
      <c r="V40" s="188"/>
      <c r="W40" s="188"/>
      <c r="X40" s="94" t="s">
        <v>123</v>
      </c>
      <c r="Y40" s="203"/>
      <c r="Z40" s="203"/>
      <c r="AA40" s="203"/>
      <c r="AB40" s="203"/>
      <c r="AC40" s="203"/>
      <c r="AD40" s="203"/>
      <c r="AE40" s="203"/>
      <c r="AF40" s="76" t="s">
        <v>124</v>
      </c>
      <c r="AG40" s="76"/>
      <c r="AH40" s="76"/>
      <c r="AI40" s="76"/>
      <c r="AJ40" s="76"/>
      <c r="AK40" s="90"/>
      <c r="AL40" s="64"/>
      <c r="AM40" s="64"/>
      <c r="AN40" s="64"/>
      <c r="AO40" s="64"/>
      <c r="AP40" s="64"/>
      <c r="AQ40" s="64"/>
      <c r="AR40" s="64"/>
      <c r="AS40" s="64"/>
    </row>
    <row r="41" spans="1:45" x14ac:dyDescent="0.15">
      <c r="A41" s="64"/>
      <c r="B41" s="89"/>
      <c r="C41" s="76"/>
      <c r="D41" s="188" t="s">
        <v>125</v>
      </c>
      <c r="E41" s="188"/>
      <c r="F41" s="188"/>
      <c r="G41" s="188"/>
      <c r="H41" s="188"/>
      <c r="I41" s="94" t="s">
        <v>126</v>
      </c>
      <c r="J41" s="188" t="s">
        <v>127</v>
      </c>
      <c r="K41" s="188"/>
      <c r="L41" s="188"/>
      <c r="M41" s="188"/>
      <c r="N41" s="188"/>
      <c r="O41" s="188"/>
      <c r="P41" s="188"/>
      <c r="Q41" s="188"/>
      <c r="R41" s="188"/>
      <c r="S41" s="188"/>
      <c r="T41" s="76" t="s">
        <v>121</v>
      </c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90"/>
      <c r="AL41" s="64"/>
      <c r="AM41" s="64"/>
      <c r="AN41" s="64"/>
      <c r="AO41" s="64"/>
      <c r="AP41" s="64"/>
      <c r="AQ41" s="64"/>
      <c r="AR41" s="64"/>
      <c r="AS41" s="64"/>
    </row>
    <row r="42" spans="1:45" x14ac:dyDescent="0.15">
      <c r="A42" s="64"/>
      <c r="B42" s="89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90"/>
      <c r="AL42" s="64"/>
      <c r="AM42" s="64"/>
      <c r="AN42" s="64"/>
      <c r="AO42" s="64"/>
      <c r="AP42" s="64"/>
      <c r="AQ42" s="64"/>
      <c r="AR42" s="64"/>
      <c r="AS42" s="64"/>
    </row>
    <row r="43" spans="1:45" x14ac:dyDescent="0.15">
      <c r="A43" s="64"/>
      <c r="B43" s="89"/>
      <c r="C43" s="76"/>
      <c r="D43" s="193" t="s">
        <v>128</v>
      </c>
      <c r="E43" s="194"/>
      <c r="F43" s="194"/>
      <c r="G43" s="194"/>
      <c r="H43" s="195"/>
      <c r="I43" s="196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5"/>
      <c r="W43" s="188" t="s">
        <v>129</v>
      </c>
      <c r="X43" s="188"/>
      <c r="Y43" s="188"/>
      <c r="Z43" s="188"/>
      <c r="AA43" s="64"/>
      <c r="AB43" s="64"/>
      <c r="AC43" s="64"/>
      <c r="AD43" s="64"/>
      <c r="AE43" s="76"/>
      <c r="AF43" s="76"/>
      <c r="AG43" s="76"/>
      <c r="AH43" s="76"/>
      <c r="AI43" s="76"/>
      <c r="AJ43" s="76"/>
      <c r="AK43" s="90"/>
      <c r="AL43" s="64"/>
      <c r="AM43" s="64"/>
      <c r="AN43" s="64"/>
      <c r="AO43" s="64"/>
      <c r="AP43" s="64"/>
      <c r="AQ43" s="64"/>
      <c r="AR43" s="64"/>
      <c r="AS43" s="64"/>
    </row>
    <row r="44" spans="1:45" x14ac:dyDescent="0.15">
      <c r="A44" s="64"/>
      <c r="B44" s="89"/>
      <c r="C44" s="76"/>
      <c r="D44" s="193"/>
      <c r="E44" s="194"/>
      <c r="F44" s="194"/>
      <c r="G44" s="194"/>
      <c r="H44" s="195"/>
      <c r="I44" s="197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7"/>
      <c r="W44" s="188"/>
      <c r="X44" s="188"/>
      <c r="Y44" s="188"/>
      <c r="Z44" s="188"/>
      <c r="AA44" s="64"/>
      <c r="AB44" s="64"/>
      <c r="AC44" s="64"/>
      <c r="AD44" s="64"/>
      <c r="AE44" s="76"/>
      <c r="AF44" s="76"/>
      <c r="AG44" s="76"/>
      <c r="AH44" s="76"/>
      <c r="AI44" s="76"/>
      <c r="AJ44" s="76"/>
      <c r="AK44" s="90"/>
      <c r="AL44" s="64"/>
      <c r="AM44" s="64"/>
      <c r="AN44" s="64"/>
      <c r="AO44" s="64"/>
      <c r="AP44" s="64"/>
      <c r="AQ44" s="64"/>
      <c r="AR44" s="64"/>
      <c r="AS44" s="64"/>
    </row>
    <row r="45" spans="1:45" x14ac:dyDescent="0.15">
      <c r="A45" s="64"/>
      <c r="B45" s="89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64"/>
      <c r="Q45" s="64"/>
      <c r="R45" s="64"/>
      <c r="S45" s="64"/>
      <c r="T45" s="64"/>
      <c r="U45" s="64"/>
      <c r="V45" s="64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90"/>
      <c r="AL45" s="64"/>
      <c r="AM45" s="64"/>
      <c r="AN45" s="64"/>
      <c r="AO45" s="64"/>
      <c r="AP45" s="64"/>
      <c r="AQ45" s="64"/>
      <c r="AR45" s="64"/>
      <c r="AS45" s="64"/>
    </row>
    <row r="46" spans="1:45" x14ac:dyDescent="0.15">
      <c r="A46" s="64"/>
      <c r="B46" s="89"/>
      <c r="C46" s="76"/>
      <c r="D46" s="189" t="s">
        <v>130</v>
      </c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64"/>
      <c r="S46" s="64"/>
      <c r="T46" s="64"/>
      <c r="U46" s="64"/>
      <c r="V46" s="64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90"/>
      <c r="AL46" s="64"/>
      <c r="AM46" s="64"/>
      <c r="AN46" s="64"/>
      <c r="AO46" s="64"/>
      <c r="AP46" s="64"/>
      <c r="AQ46" s="64"/>
      <c r="AR46" s="64"/>
      <c r="AS46" s="64"/>
    </row>
    <row r="47" spans="1:45" x14ac:dyDescent="0.15">
      <c r="A47" s="64"/>
      <c r="B47" s="89"/>
      <c r="C47" s="76"/>
      <c r="D47" s="190" t="s">
        <v>126</v>
      </c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0" t="s">
        <v>131</v>
      </c>
      <c r="AJ47" s="76"/>
      <c r="AK47" s="90"/>
      <c r="AL47" s="64"/>
      <c r="AM47" s="64"/>
      <c r="AN47" s="64"/>
      <c r="AO47" s="64"/>
      <c r="AP47" s="64"/>
      <c r="AQ47" s="64"/>
      <c r="AR47" s="64"/>
      <c r="AS47" s="64"/>
    </row>
    <row r="48" spans="1:45" x14ac:dyDescent="0.15">
      <c r="A48" s="64"/>
      <c r="B48" s="89"/>
      <c r="C48" s="76"/>
      <c r="D48" s="190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0"/>
      <c r="AJ48" s="76"/>
      <c r="AK48" s="90"/>
      <c r="AL48" s="64"/>
      <c r="AM48" s="64"/>
      <c r="AN48" s="64"/>
      <c r="AO48" s="64"/>
      <c r="AP48" s="64"/>
      <c r="AQ48" s="64"/>
      <c r="AR48" s="64"/>
      <c r="AS48" s="64"/>
    </row>
    <row r="49" spans="1:45" x14ac:dyDescent="0.15">
      <c r="A49" s="64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3"/>
      <c r="AL49" s="64"/>
      <c r="AM49" s="64"/>
      <c r="AN49" s="64"/>
      <c r="AO49" s="64"/>
      <c r="AP49" s="64"/>
      <c r="AQ49" s="64"/>
      <c r="AR49" s="64"/>
      <c r="AS49" s="64"/>
    </row>
    <row r="50" spans="1:45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</row>
    <row r="51" spans="1:45" x14ac:dyDescent="0.15">
      <c r="A51" s="64"/>
      <c r="B51" s="66" t="s">
        <v>132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</row>
    <row r="52" spans="1:45" x14ac:dyDescent="0.15">
      <c r="A52" s="64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</row>
    <row r="53" spans="1:45" x14ac:dyDescent="0.15">
      <c r="A53" s="64"/>
      <c r="B53" s="66"/>
      <c r="C53" s="66"/>
      <c r="D53" s="66"/>
      <c r="E53" s="172"/>
      <c r="F53" s="173"/>
      <c r="G53" s="173"/>
      <c r="H53" s="173"/>
      <c r="I53" s="173"/>
      <c r="J53" s="173"/>
      <c r="K53" s="173"/>
      <c r="L53" s="173"/>
      <c r="M53" s="174"/>
      <c r="N53" s="172" t="s">
        <v>133</v>
      </c>
      <c r="O53" s="173"/>
      <c r="P53" s="173"/>
      <c r="Q53" s="173"/>
      <c r="R53" s="173"/>
      <c r="S53" s="173"/>
      <c r="T53" s="173"/>
      <c r="U53" s="173"/>
      <c r="V53" s="173"/>
      <c r="W53" s="174"/>
      <c r="X53" s="172" t="s">
        <v>134</v>
      </c>
      <c r="Y53" s="173"/>
      <c r="Z53" s="173"/>
      <c r="AA53" s="173"/>
      <c r="AB53" s="173"/>
      <c r="AC53" s="173"/>
      <c r="AD53" s="173"/>
      <c r="AE53" s="173"/>
      <c r="AF53" s="173"/>
      <c r="AG53" s="173"/>
      <c r="AH53" s="17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</row>
    <row r="54" spans="1:45" x14ac:dyDescent="0.15">
      <c r="A54" s="64"/>
      <c r="B54" s="66"/>
      <c r="C54" s="66"/>
      <c r="D54" s="66"/>
      <c r="E54" s="175"/>
      <c r="F54" s="176"/>
      <c r="G54" s="176"/>
      <c r="H54" s="176"/>
      <c r="I54" s="176"/>
      <c r="J54" s="176"/>
      <c r="K54" s="176"/>
      <c r="L54" s="176"/>
      <c r="M54" s="177"/>
      <c r="N54" s="175"/>
      <c r="O54" s="176"/>
      <c r="P54" s="176"/>
      <c r="Q54" s="176"/>
      <c r="R54" s="176"/>
      <c r="S54" s="176"/>
      <c r="T54" s="176"/>
      <c r="U54" s="176"/>
      <c r="V54" s="176"/>
      <c r="W54" s="177"/>
      <c r="X54" s="175"/>
      <c r="Y54" s="176"/>
      <c r="Z54" s="176"/>
      <c r="AA54" s="176"/>
      <c r="AB54" s="176"/>
      <c r="AC54" s="176"/>
      <c r="AD54" s="176"/>
      <c r="AE54" s="176"/>
      <c r="AF54" s="176"/>
      <c r="AG54" s="176"/>
      <c r="AH54" s="177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</row>
    <row r="55" spans="1:45" x14ac:dyDescent="0.15">
      <c r="A55" s="64"/>
      <c r="B55" s="66"/>
      <c r="C55" s="66"/>
      <c r="D55" s="66"/>
      <c r="E55" s="172" t="s">
        <v>135</v>
      </c>
      <c r="F55" s="173"/>
      <c r="G55" s="173"/>
      <c r="H55" s="173"/>
      <c r="I55" s="173"/>
      <c r="J55" s="173"/>
      <c r="K55" s="173"/>
      <c r="L55" s="173"/>
      <c r="M55" s="174"/>
      <c r="N55" s="178"/>
      <c r="O55" s="179"/>
      <c r="P55" s="179"/>
      <c r="Q55" s="179"/>
      <c r="R55" s="179"/>
      <c r="S55" s="179"/>
      <c r="T55" s="179"/>
      <c r="U55" s="179"/>
      <c r="V55" s="179"/>
      <c r="W55" s="180"/>
      <c r="X55" s="178"/>
      <c r="Y55" s="179"/>
      <c r="Z55" s="179"/>
      <c r="AA55" s="179"/>
      <c r="AB55" s="179"/>
      <c r="AC55" s="179"/>
      <c r="AD55" s="179"/>
      <c r="AE55" s="179"/>
      <c r="AF55" s="179"/>
      <c r="AG55" s="179"/>
      <c r="AH55" s="180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</row>
    <row r="56" spans="1:45" x14ac:dyDescent="0.15">
      <c r="A56" s="64"/>
      <c r="B56" s="66"/>
      <c r="C56" s="66"/>
      <c r="D56" s="66"/>
      <c r="E56" s="175"/>
      <c r="F56" s="176"/>
      <c r="G56" s="176"/>
      <c r="H56" s="176"/>
      <c r="I56" s="176"/>
      <c r="J56" s="176"/>
      <c r="K56" s="176"/>
      <c r="L56" s="176"/>
      <c r="M56" s="177"/>
      <c r="N56" s="181"/>
      <c r="O56" s="182"/>
      <c r="P56" s="182"/>
      <c r="Q56" s="182"/>
      <c r="R56" s="182"/>
      <c r="S56" s="182"/>
      <c r="T56" s="182"/>
      <c r="U56" s="182"/>
      <c r="V56" s="182"/>
      <c r="W56" s="183"/>
      <c r="X56" s="181"/>
      <c r="Y56" s="182"/>
      <c r="Z56" s="182"/>
      <c r="AA56" s="182"/>
      <c r="AB56" s="182"/>
      <c r="AC56" s="182"/>
      <c r="AD56" s="182"/>
      <c r="AE56" s="182"/>
      <c r="AF56" s="182"/>
      <c r="AG56" s="182"/>
      <c r="AH56" s="183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</row>
    <row r="57" spans="1:45" x14ac:dyDescent="0.15">
      <c r="A57" s="64"/>
      <c r="B57" s="66"/>
      <c r="C57" s="66"/>
      <c r="D57" s="66"/>
      <c r="E57" s="172" t="s">
        <v>136</v>
      </c>
      <c r="F57" s="173"/>
      <c r="G57" s="173"/>
      <c r="H57" s="173"/>
      <c r="I57" s="173"/>
      <c r="J57" s="173"/>
      <c r="K57" s="173"/>
      <c r="L57" s="173"/>
      <c r="M57" s="174"/>
      <c r="N57" s="178"/>
      <c r="O57" s="179"/>
      <c r="P57" s="179"/>
      <c r="Q57" s="179"/>
      <c r="R57" s="179"/>
      <c r="S57" s="179"/>
      <c r="T57" s="179"/>
      <c r="U57" s="179"/>
      <c r="V57" s="179"/>
      <c r="W57" s="180"/>
      <c r="X57" s="178"/>
      <c r="Y57" s="179"/>
      <c r="Z57" s="179"/>
      <c r="AA57" s="179"/>
      <c r="AB57" s="179"/>
      <c r="AC57" s="179"/>
      <c r="AD57" s="179"/>
      <c r="AE57" s="179"/>
      <c r="AF57" s="179"/>
      <c r="AG57" s="179"/>
      <c r="AH57" s="180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</row>
    <row r="58" spans="1:45" x14ac:dyDescent="0.15">
      <c r="A58" s="64"/>
      <c r="B58" s="66"/>
      <c r="C58" s="66"/>
      <c r="D58" s="66"/>
      <c r="E58" s="175"/>
      <c r="F58" s="176"/>
      <c r="G58" s="176"/>
      <c r="H58" s="176"/>
      <c r="I58" s="176"/>
      <c r="J58" s="176"/>
      <c r="K58" s="176"/>
      <c r="L58" s="176"/>
      <c r="M58" s="177"/>
      <c r="N58" s="181"/>
      <c r="O58" s="182"/>
      <c r="P58" s="182"/>
      <c r="Q58" s="182"/>
      <c r="R58" s="182"/>
      <c r="S58" s="182"/>
      <c r="T58" s="182"/>
      <c r="U58" s="182"/>
      <c r="V58" s="182"/>
      <c r="W58" s="183"/>
      <c r="X58" s="181"/>
      <c r="Y58" s="182"/>
      <c r="Z58" s="182"/>
      <c r="AA58" s="182"/>
      <c r="AB58" s="182"/>
      <c r="AC58" s="182"/>
      <c r="AD58" s="182"/>
      <c r="AE58" s="182"/>
      <c r="AF58" s="182"/>
      <c r="AG58" s="182"/>
      <c r="AH58" s="183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</row>
    <row r="59" spans="1:45" x14ac:dyDescent="0.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</row>
  </sheetData>
  <sheetProtection sheet="1" objects="1" scenarios="1"/>
  <mergeCells count="78">
    <mergeCell ref="O22:U22"/>
    <mergeCell ref="W22:AJ23"/>
    <mergeCell ref="N23:V23"/>
    <mergeCell ref="A2:K2"/>
    <mergeCell ref="C4:H5"/>
    <mergeCell ref="C6:H11"/>
    <mergeCell ref="I9:AI10"/>
    <mergeCell ref="Y13:AB13"/>
    <mergeCell ref="AD13:AJ13"/>
    <mergeCell ref="C15:R15"/>
    <mergeCell ref="N18:R18"/>
    <mergeCell ref="O20:U20"/>
    <mergeCell ref="W20:AJ20"/>
    <mergeCell ref="W21:AJ21"/>
    <mergeCell ref="C29:I29"/>
    <mergeCell ref="L29:AK29"/>
    <mergeCell ref="AB25:AB26"/>
    <mergeCell ref="AC25:AC26"/>
    <mergeCell ref="AD25:AD26"/>
    <mergeCell ref="AE25:AE26"/>
    <mergeCell ref="AF25:AF26"/>
    <mergeCell ref="AG25:AG26"/>
    <mergeCell ref="Q25:U26"/>
    <mergeCell ref="V25:W26"/>
    <mergeCell ref="X25:X26"/>
    <mergeCell ref="Y25:Y26"/>
    <mergeCell ref="Z25:Z26"/>
    <mergeCell ref="AA25:AA26"/>
    <mergeCell ref="AH25:AH26"/>
    <mergeCell ref="AI25:AI26"/>
    <mergeCell ref="AJ25:AJ26"/>
    <mergeCell ref="AK25:AK26"/>
    <mergeCell ref="B28:AK28"/>
    <mergeCell ref="K35:P35"/>
    <mergeCell ref="S35:Y35"/>
    <mergeCell ref="C30:I30"/>
    <mergeCell ref="L30:R30"/>
    <mergeCell ref="S30:U30"/>
    <mergeCell ref="C31:I31"/>
    <mergeCell ref="L31:Y31"/>
    <mergeCell ref="C32:I32"/>
    <mergeCell ref="L32:Y32"/>
    <mergeCell ref="K33:P33"/>
    <mergeCell ref="S33:Y33"/>
    <mergeCell ref="C34:I34"/>
    <mergeCell ref="K34:P34"/>
    <mergeCell ref="S34:Y34"/>
    <mergeCell ref="C36:I36"/>
    <mergeCell ref="K36:AK36"/>
    <mergeCell ref="B39:I39"/>
    <mergeCell ref="D40:H40"/>
    <mergeCell ref="J40:P40"/>
    <mergeCell ref="S40:W40"/>
    <mergeCell ref="Y40:AE40"/>
    <mergeCell ref="AI47:AI48"/>
    <mergeCell ref="D41:H41"/>
    <mergeCell ref="J41:S41"/>
    <mergeCell ref="D43:H44"/>
    <mergeCell ref="I43:J44"/>
    <mergeCell ref="K43:L44"/>
    <mergeCell ref="M43:N44"/>
    <mergeCell ref="O43:P44"/>
    <mergeCell ref="Q43:R44"/>
    <mergeCell ref="S43:T44"/>
    <mergeCell ref="U43:V44"/>
    <mergeCell ref="W43:Z44"/>
    <mergeCell ref="D46:Q46"/>
    <mergeCell ref="D47:D48"/>
    <mergeCell ref="E47:AH48"/>
    <mergeCell ref="E57:M58"/>
    <mergeCell ref="N57:W58"/>
    <mergeCell ref="X57:AH58"/>
    <mergeCell ref="E53:M54"/>
    <mergeCell ref="N53:W54"/>
    <mergeCell ref="X53:AH54"/>
    <mergeCell ref="E55:M56"/>
    <mergeCell ref="N55:W56"/>
    <mergeCell ref="X55:AH56"/>
  </mergeCells>
  <phoneticPr fontId="12"/>
  <dataValidations count="2">
    <dataValidation imeMode="fullKatakana" allowBlank="1" showInputMessage="1" showErrorMessage="1" sqref="E47:AH47"/>
    <dataValidation imeMode="disabled" allowBlank="1" showInputMessage="1" showErrorMessage="1" sqref="L30 S33:Y35 U43 I43 K43 M43 O43 Q43 S43"/>
  </dataValidations>
  <pageMargins left="0.7" right="0.7" top="0.75" bottom="0.75" header="0.3" footer="0.3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実績報告書（7号）</vt:lpstr>
      <vt:lpstr>精算書（8号）</vt:lpstr>
      <vt:lpstr>その他参考となる資料</vt:lpstr>
      <vt:lpstr>抄本</vt:lpstr>
      <vt:lpstr>請求書（11号）</vt:lpstr>
      <vt:lpstr>その他参考となる資料!Print_Area</vt:lpstr>
      <vt:lpstr>'実績報告書（7号）'!Print_Area</vt:lpstr>
      <vt:lpstr>抄本!Print_Area</vt:lpstr>
      <vt:lpstr>'精算書（8号）'!Print_Area</vt:lpstr>
      <vt:lpstr>'請求書（11号）'!Print_Area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 masahiro</dc:creator>
  <cp:lastModifiedBy>abe masahiro</cp:lastModifiedBy>
  <cp:lastPrinted>2023-03-23T12:02:30Z</cp:lastPrinted>
  <dcterms:created xsi:type="dcterms:W3CDTF">2021-09-16T00:11:03Z</dcterms:created>
  <dcterms:modified xsi:type="dcterms:W3CDTF">2023-03-24T05:58:40Z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2023-03-22T14:33:34Z</vt:filetime>
  </property>
</Properties>
</file>